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ifacad-my.sharepoint.com/personal/ole_roning_dk/Documents/MasterCamp/"/>
    </mc:Choice>
  </mc:AlternateContent>
  <xr:revisionPtr revIDLastSave="371" documentId="13_ncr:1_{2B4C6610-58AC-4126-849B-EAB7CB85780E}" xr6:coauthVersionLast="46" xr6:coauthVersionMax="46" xr10:uidLastSave="{A397A4D1-AADB-4034-AB59-868F2D045228}"/>
  <bookViews>
    <workbookView xWindow="28680" yWindow="-120" windowWidth="29040" windowHeight="15840" activeTab="2" xr2:uid="{DE3D033C-0690-4ABD-BA02-7F40E4C1FC36}"/>
  </bookViews>
  <sheets>
    <sheet name="LÆS" sheetId="2" r:id="rId1"/>
    <sheet name="Opvarmningsprotokol" sheetId="7" r:id="rId2"/>
    <sheet name="Program 6x pr. uge" sheetId="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7" i="9" l="1"/>
  <c r="M37" i="9"/>
  <c r="L37" i="9"/>
  <c r="O44" i="9"/>
  <c r="M44" i="9"/>
  <c r="L44" i="9"/>
  <c r="O51" i="9"/>
  <c r="M51" i="9"/>
  <c r="L51" i="9"/>
  <c r="O58" i="9"/>
  <c r="M58" i="9"/>
  <c r="L58" i="9"/>
  <c r="O65" i="9"/>
  <c r="M65" i="9"/>
  <c r="L65" i="9"/>
  <c r="O72" i="9"/>
  <c r="M72" i="9"/>
  <c r="L72" i="9"/>
  <c r="O78" i="9"/>
  <c r="M78" i="9"/>
  <c r="L78" i="9"/>
  <c r="O71" i="9"/>
  <c r="M71" i="9"/>
  <c r="L71" i="9"/>
  <c r="O64" i="9"/>
  <c r="M64" i="9"/>
  <c r="L64" i="9"/>
  <c r="O57" i="9"/>
  <c r="M57" i="9"/>
  <c r="L57" i="9"/>
  <c r="O50" i="9"/>
  <c r="M50" i="9"/>
  <c r="L50" i="9"/>
  <c r="O43" i="9"/>
  <c r="M43" i="9"/>
  <c r="L43" i="9"/>
  <c r="O33" i="9"/>
  <c r="M33" i="9"/>
  <c r="L33" i="9"/>
  <c r="O31" i="9"/>
  <c r="M31" i="9"/>
  <c r="L31" i="9"/>
  <c r="O38" i="9"/>
  <c r="M38" i="9"/>
  <c r="L38" i="9"/>
  <c r="O47" i="9"/>
  <c r="M47" i="9"/>
  <c r="L47" i="9"/>
  <c r="O61" i="9"/>
  <c r="M61" i="9"/>
  <c r="L61" i="9"/>
  <c r="O75" i="9"/>
  <c r="M75" i="9"/>
  <c r="L75" i="9"/>
  <c r="O45" i="9"/>
  <c r="M45" i="9"/>
  <c r="L45" i="9"/>
  <c r="O52" i="9"/>
  <c r="M52" i="9"/>
  <c r="L52" i="9"/>
  <c r="O59" i="9"/>
  <c r="M59" i="9"/>
  <c r="L59" i="9"/>
  <c r="O66" i="9"/>
  <c r="M66" i="9"/>
  <c r="L66" i="9"/>
  <c r="O40" i="9"/>
  <c r="M40" i="9"/>
  <c r="L40" i="9"/>
  <c r="O54" i="9"/>
  <c r="M54" i="9"/>
  <c r="L54" i="9"/>
  <c r="O68" i="9"/>
  <c r="M68" i="9"/>
  <c r="L68" i="9"/>
  <c r="O32" i="9"/>
  <c r="M32" i="9"/>
  <c r="L32" i="9"/>
  <c r="O39" i="9"/>
  <c r="M39" i="9"/>
  <c r="L39" i="9"/>
  <c r="O46" i="9"/>
  <c r="M46" i="9"/>
  <c r="L46" i="9"/>
  <c r="O60" i="9"/>
  <c r="M60" i="9"/>
  <c r="L60" i="9"/>
  <c r="O53" i="9"/>
  <c r="M53" i="9"/>
  <c r="L53" i="9"/>
  <c r="O67" i="9"/>
  <c r="M67" i="9"/>
  <c r="L67" i="9"/>
  <c r="O14" i="9"/>
  <c r="M14" i="9"/>
  <c r="L14" i="9"/>
  <c r="O13" i="9"/>
  <c r="M13" i="9"/>
  <c r="L13" i="9"/>
  <c r="K13" i="9"/>
  <c r="O12" i="9"/>
  <c r="M12" i="9"/>
  <c r="L12" i="9"/>
  <c r="O11" i="9"/>
  <c r="M11" i="9"/>
  <c r="L11" i="9"/>
  <c r="O9" i="9"/>
  <c r="M9" i="9"/>
  <c r="L9" i="9"/>
  <c r="K9" i="9"/>
  <c r="O8" i="9"/>
  <c r="M8" i="9"/>
  <c r="L8" i="9"/>
  <c r="O7" i="9"/>
  <c r="M7" i="9"/>
  <c r="L7" i="9"/>
  <c r="O6" i="9"/>
  <c r="M6" i="9"/>
  <c r="L6" i="9"/>
  <c r="O22" i="9"/>
  <c r="M22" i="9"/>
  <c r="L22" i="9"/>
  <c r="K22" i="9"/>
  <c r="O21" i="9"/>
  <c r="M21" i="9"/>
  <c r="L21" i="9"/>
  <c r="O234" i="9"/>
  <c r="M234" i="9"/>
  <c r="L234" i="9"/>
  <c r="O233" i="9"/>
  <c r="M233" i="9"/>
  <c r="L233" i="9"/>
  <c r="O232" i="9"/>
  <c r="M232" i="9"/>
  <c r="L232" i="9"/>
  <c r="O231" i="9"/>
  <c r="M231" i="9"/>
  <c r="L231" i="9"/>
  <c r="O230" i="9"/>
  <c r="M230" i="9"/>
  <c r="L230" i="9"/>
  <c r="O229" i="9"/>
  <c r="M229" i="9"/>
  <c r="L229" i="9"/>
  <c r="O228" i="9"/>
  <c r="M228" i="9"/>
  <c r="L228" i="9"/>
  <c r="O227" i="9"/>
  <c r="M227" i="9"/>
  <c r="L227" i="9"/>
  <c r="O226" i="9"/>
  <c r="M226" i="9"/>
  <c r="L226" i="9"/>
  <c r="O225" i="9"/>
  <c r="M225" i="9"/>
  <c r="L225" i="9"/>
  <c r="O224" i="9"/>
  <c r="M224" i="9"/>
  <c r="L224" i="9"/>
  <c r="O223" i="9"/>
  <c r="M223" i="9"/>
  <c r="L223" i="9"/>
  <c r="O222" i="9"/>
  <c r="M222" i="9"/>
  <c r="L222" i="9"/>
  <c r="O221" i="9"/>
  <c r="M221" i="9"/>
  <c r="L221" i="9"/>
  <c r="O220" i="9"/>
  <c r="M220" i="9"/>
  <c r="L220" i="9"/>
  <c r="O219" i="9"/>
  <c r="M219" i="9"/>
  <c r="L219" i="9"/>
  <c r="O218" i="9"/>
  <c r="M218" i="9"/>
  <c r="L218" i="9"/>
  <c r="O217" i="9"/>
  <c r="M217" i="9"/>
  <c r="L217" i="9"/>
  <c r="O216" i="9"/>
  <c r="M216" i="9"/>
  <c r="L216" i="9"/>
  <c r="O215" i="9"/>
  <c r="M215" i="9"/>
  <c r="L215" i="9"/>
  <c r="O214" i="9"/>
  <c r="M214" i="9"/>
  <c r="L214" i="9"/>
  <c r="O213" i="9"/>
  <c r="M213" i="9"/>
  <c r="L213" i="9"/>
  <c r="O212" i="9"/>
  <c r="M212" i="9"/>
  <c r="L212" i="9"/>
  <c r="O211" i="9"/>
  <c r="M211" i="9"/>
  <c r="L211" i="9"/>
  <c r="O210" i="9"/>
  <c r="M210" i="9"/>
  <c r="L210" i="9"/>
  <c r="O209" i="9"/>
  <c r="M209" i="9"/>
  <c r="L209" i="9"/>
  <c r="O208" i="9"/>
  <c r="M208" i="9"/>
  <c r="L208" i="9"/>
  <c r="O207" i="9"/>
  <c r="M207" i="9"/>
  <c r="L207" i="9"/>
  <c r="O206" i="9"/>
  <c r="M206" i="9"/>
  <c r="L206" i="9"/>
  <c r="O205" i="9"/>
  <c r="M205" i="9"/>
  <c r="L205" i="9"/>
  <c r="M177" i="9"/>
  <c r="M178" i="9"/>
  <c r="M179" i="9"/>
  <c r="M180" i="9"/>
  <c r="M181" i="9"/>
  <c r="M182" i="9"/>
  <c r="M183" i="9"/>
  <c r="M184" i="9"/>
  <c r="M185" i="9"/>
  <c r="M186" i="9"/>
  <c r="M187" i="9"/>
  <c r="M188" i="9"/>
  <c r="M189" i="9"/>
  <c r="M190" i="9"/>
  <c r="M191" i="9"/>
  <c r="M192" i="9"/>
  <c r="M193" i="9"/>
  <c r="M194" i="9"/>
  <c r="M195" i="9"/>
  <c r="M196" i="9"/>
  <c r="M197" i="9"/>
  <c r="O177" i="9"/>
  <c r="O178" i="9"/>
  <c r="O179" i="9"/>
  <c r="O180" i="9"/>
  <c r="O181" i="9"/>
  <c r="O182" i="9"/>
  <c r="O183" i="9"/>
  <c r="O184" i="9"/>
  <c r="O185" i="9"/>
  <c r="O186" i="9"/>
  <c r="O187" i="9"/>
  <c r="O188" i="9"/>
  <c r="O189" i="9"/>
  <c r="O190" i="9"/>
  <c r="O191" i="9"/>
  <c r="O192" i="9"/>
  <c r="O193" i="9"/>
  <c r="O194" i="9"/>
  <c r="O195" i="9"/>
  <c r="O196" i="9"/>
  <c r="O197" i="9"/>
  <c r="O176" i="9"/>
  <c r="M176" i="9"/>
  <c r="O201" i="9"/>
  <c r="O202" i="9"/>
  <c r="O203" i="9"/>
  <c r="O204" i="9"/>
  <c r="M201" i="9"/>
  <c r="M202" i="9"/>
  <c r="M203" i="9"/>
  <c r="M204" i="9"/>
  <c r="L201" i="9"/>
  <c r="L202" i="9"/>
  <c r="L203" i="9"/>
  <c r="L204" i="9"/>
  <c r="K181" i="9"/>
  <c r="K189" i="9"/>
  <c r="K195" i="9"/>
  <c r="K198" i="9"/>
  <c r="O200" i="9"/>
  <c r="M200" i="9"/>
  <c r="L200" i="9"/>
  <c r="U199" i="9"/>
  <c r="O175" i="9"/>
  <c r="O198" i="9"/>
  <c r="O199" i="9"/>
  <c r="M175" i="9"/>
  <c r="M198" i="9"/>
  <c r="M199" i="9"/>
  <c r="L175" i="9"/>
  <c r="L176" i="9"/>
  <c r="L177" i="9"/>
  <c r="L178" i="9"/>
  <c r="L179" i="9"/>
  <c r="L180" i="9"/>
  <c r="L181" i="9"/>
  <c r="L182" i="9"/>
  <c r="L183" i="9"/>
  <c r="L184" i="9"/>
  <c r="L185" i="9"/>
  <c r="L186" i="9"/>
  <c r="L187" i="9"/>
  <c r="L188" i="9"/>
  <c r="L189" i="9"/>
  <c r="L190" i="9"/>
  <c r="L191" i="9"/>
  <c r="L192" i="9"/>
  <c r="L193" i="9"/>
  <c r="L194" i="9"/>
  <c r="L195" i="9"/>
  <c r="L196" i="9"/>
  <c r="L197" i="9"/>
  <c r="L198" i="9"/>
  <c r="L199" i="9"/>
  <c r="U175" i="9"/>
  <c r="K200" i="9" s="1"/>
  <c r="O172" i="9"/>
  <c r="M172" i="9"/>
  <c r="L172" i="9"/>
  <c r="L169" i="9"/>
  <c r="O169" i="9"/>
  <c r="M169" i="9"/>
  <c r="O174" i="9"/>
  <c r="M174" i="9"/>
  <c r="L174" i="9"/>
  <c r="K174" i="9"/>
  <c r="O173" i="9"/>
  <c r="M173" i="9"/>
  <c r="L173" i="9"/>
  <c r="O171" i="9"/>
  <c r="M171" i="9"/>
  <c r="L171" i="9"/>
  <c r="O170" i="9"/>
  <c r="M170" i="9"/>
  <c r="L170" i="9"/>
  <c r="O168" i="9"/>
  <c r="M168" i="9"/>
  <c r="L168" i="9"/>
  <c r="O167" i="9"/>
  <c r="M167" i="9"/>
  <c r="L167" i="9"/>
  <c r="O166" i="9"/>
  <c r="M166" i="9"/>
  <c r="L166" i="9"/>
  <c r="O165" i="9"/>
  <c r="M165" i="9"/>
  <c r="L165" i="9"/>
  <c r="K165" i="9"/>
  <c r="O164" i="9"/>
  <c r="M164" i="9"/>
  <c r="L164" i="9"/>
  <c r="O163" i="9"/>
  <c r="M163" i="9"/>
  <c r="L163" i="9"/>
  <c r="O162" i="9"/>
  <c r="M162" i="9"/>
  <c r="L162" i="9"/>
  <c r="O159" i="9"/>
  <c r="M159" i="9"/>
  <c r="L159" i="9"/>
  <c r="O158" i="9"/>
  <c r="M158" i="9"/>
  <c r="L158" i="9"/>
  <c r="O157" i="9"/>
  <c r="M157" i="9"/>
  <c r="L157" i="9"/>
  <c r="K157" i="9"/>
  <c r="O156" i="9"/>
  <c r="M156" i="9"/>
  <c r="L156" i="9"/>
  <c r="O155" i="9"/>
  <c r="M155" i="9"/>
  <c r="L155" i="9"/>
  <c r="O154" i="9"/>
  <c r="M154" i="9"/>
  <c r="L154" i="9"/>
  <c r="O153" i="9"/>
  <c r="M153" i="9"/>
  <c r="L153" i="9"/>
  <c r="O152" i="9"/>
  <c r="M152" i="9"/>
  <c r="L152" i="9"/>
  <c r="O151" i="9"/>
  <c r="M151" i="9"/>
  <c r="L151" i="9"/>
  <c r="O150" i="9"/>
  <c r="M150" i="9"/>
  <c r="L150" i="9"/>
  <c r="O149" i="9"/>
  <c r="M149" i="9"/>
  <c r="L149" i="9"/>
  <c r="K149" i="9"/>
  <c r="O148" i="9"/>
  <c r="M148" i="9"/>
  <c r="L148" i="9"/>
  <c r="O147" i="9"/>
  <c r="M147" i="9"/>
  <c r="L147" i="9"/>
  <c r="O146" i="9"/>
  <c r="M146" i="9"/>
  <c r="L146" i="9"/>
  <c r="O145" i="9"/>
  <c r="M145" i="9"/>
  <c r="L145" i="9"/>
  <c r="O144" i="9"/>
  <c r="M144" i="9"/>
  <c r="L144" i="9"/>
  <c r="O141" i="9"/>
  <c r="M141" i="9"/>
  <c r="L141" i="9"/>
  <c r="K141" i="9"/>
  <c r="O143" i="9"/>
  <c r="M143" i="9"/>
  <c r="L143" i="9"/>
  <c r="O142" i="9"/>
  <c r="M142" i="9"/>
  <c r="L142" i="9"/>
  <c r="O140" i="9"/>
  <c r="M140" i="9"/>
  <c r="L140" i="9"/>
  <c r="O139" i="9"/>
  <c r="M139" i="9"/>
  <c r="L139" i="9"/>
  <c r="O138" i="9"/>
  <c r="M138" i="9"/>
  <c r="L138" i="9"/>
  <c r="O137" i="9"/>
  <c r="M137" i="9"/>
  <c r="L137" i="9"/>
  <c r="O136" i="9"/>
  <c r="M136" i="9"/>
  <c r="L136" i="9"/>
  <c r="O135" i="9"/>
  <c r="M135" i="9"/>
  <c r="L135" i="9"/>
  <c r="O134" i="9"/>
  <c r="M134" i="9"/>
  <c r="L134" i="9"/>
  <c r="O133" i="9"/>
  <c r="M133" i="9"/>
  <c r="L133" i="9"/>
  <c r="O132" i="9"/>
  <c r="M132" i="9"/>
  <c r="L132" i="9"/>
  <c r="O131" i="9"/>
  <c r="M131" i="9"/>
  <c r="L131" i="9"/>
  <c r="O130" i="9"/>
  <c r="M130" i="9"/>
  <c r="L130" i="9"/>
  <c r="O129" i="9"/>
  <c r="M129" i="9"/>
  <c r="L129" i="9"/>
  <c r="O127" i="9"/>
  <c r="M127" i="9"/>
  <c r="L127" i="9"/>
  <c r="O128" i="9"/>
  <c r="M128" i="9"/>
  <c r="L128" i="9"/>
  <c r="O126" i="9"/>
  <c r="M126" i="9"/>
  <c r="L126" i="9"/>
  <c r="O125" i="9"/>
  <c r="M125" i="9"/>
  <c r="L125" i="9"/>
  <c r="O124" i="9"/>
  <c r="M124" i="9"/>
  <c r="L124" i="9"/>
  <c r="O123" i="9"/>
  <c r="M123" i="9"/>
  <c r="L123" i="9"/>
  <c r="O122" i="9"/>
  <c r="M122" i="9"/>
  <c r="L122" i="9"/>
  <c r="O121" i="9"/>
  <c r="M121" i="9"/>
  <c r="L121" i="9"/>
  <c r="O120" i="9"/>
  <c r="M120" i="9"/>
  <c r="L120" i="9"/>
  <c r="O119" i="9"/>
  <c r="M119" i="9"/>
  <c r="L119" i="9"/>
  <c r="O118" i="9"/>
  <c r="M118" i="9"/>
  <c r="L118" i="9"/>
  <c r="O117" i="9"/>
  <c r="M117" i="9"/>
  <c r="L117" i="9"/>
  <c r="O116" i="9"/>
  <c r="M116" i="9"/>
  <c r="L116" i="9"/>
  <c r="O115" i="9"/>
  <c r="M115" i="9"/>
  <c r="L115" i="9"/>
  <c r="O114" i="9"/>
  <c r="M114" i="9"/>
  <c r="L114" i="9"/>
  <c r="O113" i="9"/>
  <c r="M113" i="9"/>
  <c r="L113" i="9"/>
  <c r="O112" i="9"/>
  <c r="M112" i="9"/>
  <c r="L112" i="9"/>
  <c r="O111" i="9"/>
  <c r="M111" i="9"/>
  <c r="L111" i="9"/>
  <c r="O110" i="9"/>
  <c r="M110" i="9"/>
  <c r="L110" i="9"/>
  <c r="O109" i="9"/>
  <c r="M109" i="9"/>
  <c r="L109" i="9"/>
  <c r="O108" i="9"/>
  <c r="M108" i="9"/>
  <c r="L108" i="9"/>
  <c r="O107" i="9"/>
  <c r="M107" i="9"/>
  <c r="L107" i="9"/>
  <c r="O100" i="9"/>
  <c r="M100" i="9"/>
  <c r="L100" i="9"/>
  <c r="O106" i="9"/>
  <c r="M106" i="9"/>
  <c r="L106" i="9"/>
  <c r="O105" i="9"/>
  <c r="M105" i="9"/>
  <c r="L105" i="9"/>
  <c r="O104" i="9"/>
  <c r="M104" i="9"/>
  <c r="L104" i="9"/>
  <c r="O103" i="9"/>
  <c r="M103" i="9"/>
  <c r="L103" i="9"/>
  <c r="O102" i="9"/>
  <c r="M102" i="9"/>
  <c r="L102" i="9"/>
  <c r="O101" i="9"/>
  <c r="M101" i="9"/>
  <c r="L101" i="9"/>
  <c r="O94" i="9"/>
  <c r="M94" i="9"/>
  <c r="L94" i="9"/>
  <c r="O99" i="9"/>
  <c r="M99" i="9"/>
  <c r="L99" i="9"/>
  <c r="O98" i="9"/>
  <c r="M98" i="9"/>
  <c r="L98" i="9"/>
  <c r="O97" i="9"/>
  <c r="M97" i="9"/>
  <c r="L97" i="9"/>
  <c r="O96" i="9"/>
  <c r="M96" i="9"/>
  <c r="L96" i="9"/>
  <c r="O95" i="9"/>
  <c r="M95" i="9"/>
  <c r="L95" i="9"/>
  <c r="O90" i="9"/>
  <c r="M90" i="9"/>
  <c r="L90" i="9"/>
  <c r="O93" i="9"/>
  <c r="M93" i="9"/>
  <c r="L93" i="9"/>
  <c r="O92" i="9"/>
  <c r="M92" i="9"/>
  <c r="L92" i="9"/>
  <c r="O91" i="9"/>
  <c r="M91" i="9"/>
  <c r="L91" i="9"/>
  <c r="O89" i="9"/>
  <c r="M89" i="9"/>
  <c r="L89" i="9"/>
  <c r="O88" i="9"/>
  <c r="M88" i="9"/>
  <c r="L88" i="9"/>
  <c r="O161" i="9"/>
  <c r="M161" i="9"/>
  <c r="L161" i="9"/>
  <c r="O160" i="9"/>
  <c r="M160" i="9"/>
  <c r="L160" i="9"/>
  <c r="O87" i="9"/>
  <c r="M87" i="9"/>
  <c r="L87" i="9"/>
  <c r="O86" i="9"/>
  <c r="M86" i="9"/>
  <c r="L86" i="9"/>
  <c r="O85" i="9"/>
  <c r="M85" i="9"/>
  <c r="L85" i="9"/>
  <c r="O84" i="9"/>
  <c r="M84" i="9"/>
  <c r="L84" i="9"/>
  <c r="O83" i="9"/>
  <c r="M83" i="9"/>
  <c r="L83" i="9"/>
  <c r="O82" i="9"/>
  <c r="M82" i="9"/>
  <c r="L82" i="9"/>
  <c r="O81" i="9"/>
  <c r="M81" i="9"/>
  <c r="L81" i="9"/>
  <c r="O80" i="9"/>
  <c r="M80" i="9"/>
  <c r="L80" i="9"/>
  <c r="O79" i="9"/>
  <c r="M79" i="9"/>
  <c r="L79" i="9"/>
  <c r="O77" i="9"/>
  <c r="M77" i="9"/>
  <c r="L77" i="9"/>
  <c r="O76" i="9"/>
  <c r="M76" i="9"/>
  <c r="L76" i="9"/>
  <c r="O74" i="9"/>
  <c r="M74" i="9"/>
  <c r="L74" i="9"/>
  <c r="O73" i="9"/>
  <c r="M73" i="9"/>
  <c r="L73" i="9"/>
  <c r="O70" i="9"/>
  <c r="M70" i="9"/>
  <c r="L70" i="9"/>
  <c r="O69" i="9"/>
  <c r="M69" i="9"/>
  <c r="L69" i="9"/>
  <c r="O63" i="9"/>
  <c r="M63" i="9"/>
  <c r="L63" i="9"/>
  <c r="O62" i="9"/>
  <c r="M62" i="9"/>
  <c r="L62" i="9"/>
  <c r="O56" i="9"/>
  <c r="M56" i="9"/>
  <c r="L56" i="9"/>
  <c r="O55" i="9"/>
  <c r="M55" i="9"/>
  <c r="L55" i="9"/>
  <c r="K229" i="9" l="1"/>
  <c r="K222" i="9"/>
  <c r="K231" i="9"/>
  <c r="K228" i="9"/>
  <c r="K230" i="9"/>
  <c r="K232" i="9"/>
  <c r="K224" i="9"/>
  <c r="K186" i="9"/>
  <c r="K185" i="9"/>
  <c r="K221" i="9"/>
  <c r="K223" i="9"/>
  <c r="K225" i="9"/>
  <c r="K187" i="9"/>
  <c r="K215" i="9"/>
  <c r="K217" i="9"/>
  <c r="K176" i="9"/>
  <c r="K177" i="9"/>
  <c r="K214" i="9"/>
  <c r="K216" i="9"/>
  <c r="K218" i="9"/>
  <c r="K194" i="9"/>
  <c r="K184" i="9"/>
  <c r="K208" i="9"/>
  <c r="K210" i="9"/>
  <c r="K193" i="9"/>
  <c r="K179" i="9"/>
  <c r="K192" i="9"/>
  <c r="K178" i="9"/>
  <c r="K204" i="9"/>
  <c r="K207" i="9"/>
  <c r="K209" i="9"/>
  <c r="K211" i="9"/>
  <c r="K199" i="9"/>
  <c r="K191" i="9"/>
  <c r="K183" i="9"/>
  <c r="K203" i="9"/>
  <c r="K190" i="9"/>
  <c r="K182" i="9"/>
  <c r="K202" i="9"/>
  <c r="K197" i="9"/>
  <c r="K201" i="9"/>
  <c r="K196" i="9"/>
  <c r="K188" i="9"/>
  <c r="K180" i="9"/>
  <c r="O23" i="9"/>
  <c r="M23" i="9"/>
  <c r="L23" i="9"/>
  <c r="O49" i="9"/>
  <c r="M49" i="9"/>
  <c r="L49" i="9"/>
  <c r="O48" i="9"/>
  <c r="M48" i="9"/>
  <c r="L48" i="9"/>
  <c r="O42" i="9"/>
  <c r="M42" i="9"/>
  <c r="L42" i="9"/>
  <c r="O41" i="9"/>
  <c r="M41" i="9"/>
  <c r="L41" i="9"/>
  <c r="O36" i="9"/>
  <c r="M36" i="9"/>
  <c r="L36" i="9"/>
  <c r="O35" i="9"/>
  <c r="M35" i="9"/>
  <c r="L35" i="9"/>
  <c r="O34" i="9"/>
  <c r="M34" i="9"/>
  <c r="L34" i="9"/>
  <c r="O28" i="9"/>
  <c r="M28" i="9"/>
  <c r="L28" i="9"/>
  <c r="O27" i="9"/>
  <c r="M27" i="9"/>
  <c r="L27" i="9"/>
  <c r="O26" i="9"/>
  <c r="M26" i="9"/>
  <c r="L26" i="9"/>
  <c r="O25" i="9"/>
  <c r="M25" i="9"/>
  <c r="L25" i="9"/>
  <c r="O24" i="9"/>
  <c r="M24" i="9"/>
  <c r="L24" i="9"/>
  <c r="O20" i="9"/>
  <c r="M20" i="9"/>
  <c r="L20" i="9"/>
  <c r="O18" i="9"/>
  <c r="M18" i="9"/>
  <c r="L18" i="9"/>
  <c r="O17" i="9"/>
  <c r="M17" i="9"/>
  <c r="L17" i="9"/>
  <c r="O16" i="9"/>
  <c r="M16" i="9"/>
  <c r="L16" i="9"/>
  <c r="O15" i="9"/>
  <c r="M15" i="9"/>
  <c r="L15" i="9"/>
  <c r="U5" i="9" l="1"/>
  <c r="K37" i="9" l="1"/>
  <c r="K51" i="9"/>
  <c r="K65" i="9"/>
  <c r="K78" i="9"/>
  <c r="K64" i="9"/>
  <c r="K50" i="9"/>
  <c r="K33" i="9"/>
  <c r="K38" i="9"/>
  <c r="K61" i="9"/>
  <c r="K45" i="9"/>
  <c r="K59" i="9"/>
  <c r="K40" i="9"/>
  <c r="K68" i="9"/>
  <c r="K39" i="9"/>
  <c r="K60" i="9"/>
  <c r="K67" i="9"/>
  <c r="K57" i="9"/>
  <c r="K53" i="9"/>
  <c r="K58" i="9"/>
  <c r="K66" i="9"/>
  <c r="K32" i="9"/>
  <c r="K71" i="9"/>
  <c r="K44" i="9"/>
  <c r="K72" i="9"/>
  <c r="K43" i="9"/>
  <c r="K31" i="9"/>
  <c r="K47" i="9"/>
  <c r="K75" i="9"/>
  <c r="K52" i="9"/>
  <c r="K54" i="9"/>
  <c r="K46" i="9"/>
  <c r="K14" i="9"/>
  <c r="K12" i="9"/>
  <c r="K7" i="9"/>
  <c r="K11" i="9"/>
  <c r="K6" i="9"/>
  <c r="K8" i="9"/>
  <c r="K21" i="9"/>
  <c r="K36" i="9"/>
  <c r="K20" i="9"/>
  <c r="K234" i="9"/>
  <c r="K233" i="9"/>
  <c r="K227" i="9"/>
  <c r="K226" i="9"/>
  <c r="K220" i="9"/>
  <c r="K219" i="9"/>
  <c r="K213" i="9"/>
  <c r="K212" i="9"/>
  <c r="K206" i="9"/>
  <c r="K205" i="9"/>
  <c r="K175" i="9"/>
  <c r="K169" i="9"/>
  <c r="K172" i="9"/>
  <c r="K168" i="9"/>
  <c r="K171" i="9"/>
  <c r="K173" i="9"/>
  <c r="K170" i="9"/>
  <c r="K167" i="9"/>
  <c r="K166" i="9"/>
  <c r="K163" i="9"/>
  <c r="K164" i="9"/>
  <c r="K162" i="9"/>
  <c r="K159" i="9"/>
  <c r="K155" i="9"/>
  <c r="K153" i="9"/>
  <c r="K158" i="9"/>
  <c r="K156" i="9"/>
  <c r="K154" i="9"/>
  <c r="K152" i="9"/>
  <c r="K150" i="9"/>
  <c r="K148" i="9"/>
  <c r="K151" i="9"/>
  <c r="K147" i="9"/>
  <c r="K145" i="9"/>
  <c r="K144" i="9"/>
  <c r="K146" i="9"/>
  <c r="K143" i="9"/>
  <c r="K140" i="9"/>
  <c r="K138" i="9"/>
  <c r="K136" i="9"/>
  <c r="K142" i="9"/>
  <c r="K139" i="9"/>
  <c r="K137" i="9"/>
  <c r="K132" i="9"/>
  <c r="K134" i="9"/>
  <c r="K127" i="9"/>
  <c r="K135" i="9"/>
  <c r="K133" i="9"/>
  <c r="K131" i="9"/>
  <c r="K129" i="9"/>
  <c r="K130" i="9"/>
  <c r="K123" i="9"/>
  <c r="K128" i="9"/>
  <c r="K126" i="9"/>
  <c r="K124" i="9"/>
  <c r="K122" i="9"/>
  <c r="K125" i="9"/>
  <c r="K118" i="9"/>
  <c r="K121" i="9"/>
  <c r="K119" i="9"/>
  <c r="K117" i="9"/>
  <c r="K115" i="9"/>
  <c r="K120" i="9"/>
  <c r="K116" i="9"/>
  <c r="K114" i="9"/>
  <c r="K112" i="9"/>
  <c r="K110" i="9"/>
  <c r="K108" i="9"/>
  <c r="K100" i="9"/>
  <c r="K113" i="9"/>
  <c r="K111" i="9"/>
  <c r="K109" i="9"/>
  <c r="K107" i="9"/>
  <c r="K105" i="9"/>
  <c r="K103" i="9"/>
  <c r="K101" i="9"/>
  <c r="K106" i="9"/>
  <c r="K104" i="9"/>
  <c r="K102" i="9"/>
  <c r="K94" i="9"/>
  <c r="K97" i="9"/>
  <c r="K98" i="9"/>
  <c r="K96" i="9"/>
  <c r="K95" i="9"/>
  <c r="K99" i="9"/>
  <c r="K90" i="9"/>
  <c r="K92" i="9"/>
  <c r="K89" i="9"/>
  <c r="K93" i="9"/>
  <c r="K88" i="9"/>
  <c r="K91" i="9"/>
  <c r="K85" i="9"/>
  <c r="K161" i="9"/>
  <c r="K62" i="9"/>
  <c r="K55" i="9"/>
  <c r="K86" i="9"/>
  <c r="K73" i="9"/>
  <c r="K160" i="9"/>
  <c r="K76" i="9"/>
  <c r="K74" i="9"/>
  <c r="K70" i="9"/>
  <c r="K83" i="9"/>
  <c r="K81" i="9"/>
  <c r="K79" i="9"/>
  <c r="K69" i="9"/>
  <c r="K80" i="9"/>
  <c r="K63" i="9"/>
  <c r="K82" i="9"/>
  <c r="K84" i="9"/>
  <c r="K77" i="9"/>
  <c r="K56" i="9"/>
  <c r="K87" i="9"/>
  <c r="K41" i="9"/>
  <c r="K15" i="9"/>
  <c r="K35" i="9"/>
  <c r="K25" i="9"/>
  <c r="K17" i="9"/>
  <c r="K49" i="9"/>
  <c r="K27" i="9"/>
  <c r="K23" i="9"/>
  <c r="K48" i="9"/>
  <c r="K42" i="9"/>
  <c r="K34" i="9"/>
  <c r="K28" i="9"/>
  <c r="K26" i="9"/>
  <c r="K24" i="9"/>
  <c r="K18" i="9"/>
  <c r="K16" i="9"/>
</calcChain>
</file>

<file path=xl/sharedStrings.xml><?xml version="1.0" encoding="utf-8"?>
<sst xmlns="http://schemas.openxmlformats.org/spreadsheetml/2006/main" count="1629" uniqueCount="332">
  <si>
    <t>Beskrivelse</t>
  </si>
  <si>
    <t>Intensitet</t>
  </si>
  <si>
    <t>Puls (slag/min)</t>
  </si>
  <si>
    <t>Watt (J/s)</t>
  </si>
  <si>
    <t>tid/500m (min,sek,0)</t>
  </si>
  <si>
    <t>Pas 1</t>
  </si>
  <si>
    <t>TESTNING</t>
  </si>
  <si>
    <t>INTENSITET</t>
  </si>
  <si>
    <t>Velkommen til programmet</t>
  </si>
  <si>
    <r>
      <t xml:space="preserve">Indeværende program er udarbejdet i forbindelse med "MasterCamp 2020" og udarbejdet af Dansk Forening for Rosport. Al brug af programmet er på eget ansvar, og det forventes at man som udgangspunkt har erfaring med både ergometerroning og udendørs kaproning. Programmet baseres på nogle meget generelle betragtninger af roerens fysiologiske forudsætninger, men det er derfor også vigtigt at sige: </t>
    </r>
    <r>
      <rPr>
        <b/>
        <sz val="11"/>
        <color theme="1"/>
        <rFont val="Calibri"/>
        <family val="2"/>
        <scheme val="minor"/>
      </rPr>
      <t>One size does NOT fit all</t>
    </r>
    <r>
      <rPr>
        <sz val="11"/>
        <color theme="1"/>
        <rFont val="Calibri"/>
        <family val="2"/>
        <scheme val="minor"/>
      </rPr>
      <t xml:space="preserve"> - så brug hovedet og justér selv når du ikke længere kan gennemfører de angivede træningspas, eller når du ikke længere føler dig udfordret. Programmet må gerne deles, og jeg håber det kan gavne så mange roere som muligt. - </t>
    </r>
    <r>
      <rPr>
        <i/>
        <sz val="11"/>
        <color theme="1"/>
        <rFont val="Calibri"/>
        <family val="2"/>
        <scheme val="minor"/>
      </rPr>
      <t>Ole Søgaard, DFfR</t>
    </r>
  </si>
  <si>
    <t>D</t>
  </si>
  <si>
    <t>Tempi (tag/min)</t>
  </si>
  <si>
    <t>Intervaller (antal x (tid el. distance))</t>
  </si>
  <si>
    <t>Pause</t>
  </si>
  <si>
    <t>5 min</t>
  </si>
  <si>
    <t>Pas 2</t>
  </si>
  <si>
    <t>Pas 3</t>
  </si>
  <si>
    <t>Pas 4</t>
  </si>
  <si>
    <t>Pas 5</t>
  </si>
  <si>
    <t>Pas 6</t>
  </si>
  <si>
    <t>B</t>
  </si>
  <si>
    <t>% af pulsreserve</t>
  </si>
  <si>
    <t>3 min</t>
  </si>
  <si>
    <t>2 min</t>
  </si>
  <si>
    <t>Pas 7</t>
  </si>
  <si>
    <t>FRI</t>
  </si>
  <si>
    <t>Program</t>
  </si>
  <si>
    <t>TEST - Maksimal indsats!</t>
  </si>
  <si>
    <t>START HER</t>
  </si>
  <si>
    <t>Type</t>
  </si>
  <si>
    <r>
      <t>EFFEKT</t>
    </r>
    <r>
      <rPr>
        <b/>
        <vertAlign val="subscript"/>
        <sz val="11"/>
        <color theme="1"/>
        <rFont val="Calibri"/>
        <family val="2"/>
        <scheme val="minor"/>
      </rPr>
      <t>maks</t>
    </r>
  </si>
  <si>
    <t>til</t>
  </si>
  <si>
    <t>Opvarmningsprotokol</t>
  </si>
  <si>
    <t>Tid:</t>
  </si>
  <si>
    <t>2 - 3 min</t>
  </si>
  <si>
    <t>0 - 1 min</t>
  </si>
  <si>
    <t>1 - 2 min</t>
  </si>
  <si>
    <t>3 - 4 min</t>
  </si>
  <si>
    <t>Roning kun med arme</t>
  </si>
  <si>
    <t>Roning med arme og ryg</t>
  </si>
  <si>
    <t>Fuld tag i tempo 18</t>
  </si>
  <si>
    <t>Tempo 22</t>
  </si>
  <si>
    <t>4 - 5 min</t>
  </si>
  <si>
    <t>Tempo 26</t>
  </si>
  <si>
    <t>5 - 6 min</t>
  </si>
  <si>
    <t>Roligt tempo med mindre tryk</t>
  </si>
  <si>
    <t>6 - 7 min</t>
  </si>
  <si>
    <t>10 tag i tempo 28 efterfulgt af alm. roning i tempo 22</t>
  </si>
  <si>
    <t>10 tag i tempo 30 efterfulgt af alm. roning i tempo 22</t>
  </si>
  <si>
    <t>7 - 8 min</t>
  </si>
  <si>
    <t>8 - 9 min</t>
  </si>
  <si>
    <t>10 tag i tempo 32 efterfulgt af alm. roning i tempo 22</t>
  </si>
  <si>
    <t>9 - 10 min</t>
  </si>
  <si>
    <t>10 tag i tempo 34 efterfulgt af alm. roning i tempo 22</t>
  </si>
  <si>
    <t>Hvad:</t>
  </si>
  <si>
    <t>Hvordan:</t>
  </si>
  <si>
    <t>Sid i afviklingen, altså let tilbagelænet og med strakte ben. Træk håndtaget kraftfuldt ind til brystet, og før med det samme armene roligt frem.</t>
  </si>
  <si>
    <t>Fra afviklingen fører du armene roligt frem og bugger derefter i hoften, så du nu både trækker med arme og ryg. Benene skal være helt strakte, og du skal fører håndtaget roligt frem.</t>
  </si>
  <si>
    <t>Mens du fører håndtaget roligt frem, bukker du nu i hoften og så benene og kører helt frem til et fuldt tag. Hold et godt tryk på benene, men kør langsomt frem, så du holder tempoet helt nede i 18.</t>
  </si>
  <si>
    <t>Ligesom ovenstående, men kør lidt hurtigere frem, så du nu roer i tempo 22</t>
  </si>
  <si>
    <t>Ligesom ovenstående, men kør lidt hurtigere frem, så du nu roer i tempo 26</t>
  </si>
  <si>
    <t>Let trykket en anelse og find et tempo du slapper af i.</t>
  </si>
  <si>
    <t>Med godt tryk på benene laver du 10 kraftige tag i tempo 28 og finder bagefter ned i et roligt tempo</t>
  </si>
  <si>
    <t>Med godt tryk på benene laver du 10 kraftige tag i tempo 30 og finder bagefter ned i et roligt tempo</t>
  </si>
  <si>
    <t>Med godt tryk på benene laver du 10 kraftige tag i tempo 32 og finder bagefter ned i et roligt tempo</t>
  </si>
  <si>
    <t>Med godt tryk på benene laver du 10 kraftige tag i tempo 34 og finder bagefter ned i et roligt tempo</t>
  </si>
  <si>
    <t>Denne opvarmningsprotokol kan du køre forud for alle de træningspas der er beskrevet i dit program. Protokollen forevises i videomaterialet tilhørende MastersCamp</t>
  </si>
  <si>
    <r>
      <t>Indeværende træningsprogram forudsætter at du udfører en 2 minutters trappetest, hvor du måler din gennemsnitseffekt (Watt) på din hurtigste 2 minutter (EFFEKT</t>
    </r>
    <r>
      <rPr>
        <vertAlign val="subscript"/>
        <sz val="11"/>
        <color theme="1"/>
        <rFont val="Calibri"/>
        <family val="2"/>
        <scheme val="minor"/>
      </rPr>
      <t>maks)</t>
    </r>
    <r>
      <rPr>
        <sz val="11"/>
        <color theme="1"/>
        <rFont val="Calibri"/>
        <family val="2"/>
        <scheme val="minor"/>
      </rPr>
      <t>.</t>
    </r>
  </si>
  <si>
    <t>EFFEKTmaks skal du plotte ind i program arket, i det orange felt. Tallene vil blive brugt at til at guide den intensitet du skal udføre de forskellige programmer med.</t>
  </si>
  <si>
    <t>Det er meget vigtigt at forstå at de angive intensiteter kun er vejledende og markerer den nedre grænse for hvor hårdt du skal arbejde. Det betyder dermed at du altid gerne må arbejde hårdere end programmet angiver hvis du kan. Dog bør du prøve at rette dig nogen lunde efter det, særligt på de lange programmer. Nogle af programmer er med vilje sat til en meget lav intensitet, og her er det vigtigt at du ikke forsøger at kører programmet så hurtigt som muligt. Disse programmer vil også have en beskrivelse, der angiver at det skal være 'LET'.</t>
  </si>
  <si>
    <t>Se også vores videoforklaring</t>
  </si>
  <si>
    <t>https://youtu.be/piK8_nJSUI4</t>
  </si>
  <si>
    <t>https://youtu.be/TLg9F25KEv4</t>
  </si>
  <si>
    <t>Se vores video om hvordan programmet bruges her:</t>
  </si>
  <si>
    <r>
      <t>PULS</t>
    </r>
    <r>
      <rPr>
        <b/>
        <vertAlign val="subscript"/>
        <sz val="11"/>
        <color theme="1"/>
        <rFont val="Calibri"/>
        <family val="2"/>
        <scheme val="minor"/>
      </rPr>
      <t>maks</t>
    </r>
  </si>
  <si>
    <t>Hvilepuls</t>
  </si>
  <si>
    <t>Pulsreserve</t>
  </si>
  <si>
    <t>Mål den ved trappetest</t>
  </si>
  <si>
    <t>Mål ved at ligge stille i 10 min. Brug et pulsur eller tæl selv antal pulsslag på et minut.</t>
  </si>
  <si>
    <t>Udregner sig selv når PULSmaks og EFFEKTmaks er udfyld.</t>
  </si>
  <si>
    <t>4 x 1000 m kontrolleret kap.</t>
  </si>
  <si>
    <t>20-22</t>
  </si>
  <si>
    <t>1500m, 1000m, 500m</t>
  </si>
  <si>
    <t>1500m, 1000m, 2 x 500m</t>
  </si>
  <si>
    <t>2-3 min</t>
  </si>
  <si>
    <t>A/B</t>
  </si>
  <si>
    <t>5 x 10+10+10 tag, start-bane-spurt</t>
  </si>
  <si>
    <t>4 x (1000+1000+1000m)</t>
  </si>
  <si>
    <t>18+20+22</t>
  </si>
  <si>
    <t>Uge 35</t>
  </si>
  <si>
    <t>Uge 36</t>
  </si>
  <si>
    <t>Uge 37</t>
  </si>
  <si>
    <t>Uge 38</t>
  </si>
  <si>
    <t>Uge 39</t>
  </si>
  <si>
    <t>Uge 40</t>
  </si>
  <si>
    <t>Uge 51</t>
  </si>
  <si>
    <t>Uge 41</t>
  </si>
  <si>
    <t>Uge 42</t>
  </si>
  <si>
    <t>Uge 44</t>
  </si>
  <si>
    <t>Uge 43</t>
  </si>
  <si>
    <t>Uge 45</t>
  </si>
  <si>
    <t>Uge 46</t>
  </si>
  <si>
    <t>Uge 47</t>
  </si>
  <si>
    <t>Uge 49</t>
  </si>
  <si>
    <t>Uge 50</t>
  </si>
  <si>
    <t>Uge 52</t>
  </si>
  <si>
    <t>Uge 1</t>
  </si>
  <si>
    <t>Uge 2</t>
  </si>
  <si>
    <t>Uge 3</t>
  </si>
  <si>
    <t>Uge 4</t>
  </si>
  <si>
    <t>Uge 5</t>
  </si>
  <si>
    <t>Uge 6</t>
  </si>
  <si>
    <t>Uge 7</t>
  </si>
  <si>
    <t>Uge 8</t>
  </si>
  <si>
    <t>Uge 9</t>
  </si>
  <si>
    <t>Uge 10</t>
  </si>
  <si>
    <t>Uge 11</t>
  </si>
  <si>
    <t>Uge 13</t>
  </si>
  <si>
    <t>DM</t>
  </si>
  <si>
    <t>VM</t>
  </si>
  <si>
    <t>C</t>
  </si>
  <si>
    <t>26+28</t>
  </si>
  <si>
    <t>4 x (3+1 min)</t>
  </si>
  <si>
    <t>3 x (5+4+3+2+1 min)</t>
  </si>
  <si>
    <t>18+20+22+24+26</t>
  </si>
  <si>
    <t>3 x (2000+1000+1000m)</t>
  </si>
  <si>
    <t>C/B</t>
  </si>
  <si>
    <t>24+26+28</t>
  </si>
  <si>
    <t>3 x (5+3+2 min)</t>
  </si>
  <si>
    <t>2 x (5 x 1+5 min)</t>
  </si>
  <si>
    <t>32+18</t>
  </si>
  <si>
    <t>Der skal laves en almindelig opvarmning før dette program. Programmet er 2 x 30 min i tompo 18. Men hvert 6. min foregår i tempo 32. De 5 minutter der er mellem hvert minut i tempo 32, skal foregå i tempo 18-20, med et rimelig tryk, svarende til 70%</t>
  </si>
  <si>
    <t>D/B</t>
  </si>
  <si>
    <t>20, 22, 24, 26, 28</t>
  </si>
  <si>
    <t>5 x (3+1 min)</t>
  </si>
  <si>
    <t>5000m, 4000m, 3000m, 2000m, 1000m</t>
  </si>
  <si>
    <t>3 x (6+5+3+2+1 min)</t>
  </si>
  <si>
    <t>6 x (3+1 min)</t>
  </si>
  <si>
    <t>5 x (1500+1000+500m)</t>
  </si>
  <si>
    <t>26+30</t>
  </si>
  <si>
    <t>4 x (5+3+2 min)</t>
  </si>
  <si>
    <t>4 min</t>
  </si>
  <si>
    <t>10 x (1+5 min)</t>
  </si>
  <si>
    <t>Der skal laves en almindelig opvarmning før dette program. Programmet er 60 min i tompo 18. Men hvert 6. min foregår i tempo 32. De 5 minutter der er mellem hvert minut i tempo 32, skal foregå i tempo 18-20, med et rimelig tryk, svarende til 70%</t>
  </si>
  <si>
    <t>28+30</t>
  </si>
  <si>
    <t>3 x (3000+1000m)</t>
  </si>
  <si>
    <t>20+22</t>
  </si>
  <si>
    <t>3 x (4+3+3min)</t>
  </si>
  <si>
    <t>2 x (6+5+4+2+1 min)</t>
  </si>
  <si>
    <t>3 x (6+5+4+2+1 min)</t>
  </si>
  <si>
    <t>4 x (2000+1000+500m)</t>
  </si>
  <si>
    <t>20+22+24</t>
  </si>
  <si>
    <t>4 x (4+3+3min)</t>
  </si>
  <si>
    <t>34+18</t>
  </si>
  <si>
    <t>Der skal laves en almindelig opvarmning før dette program. Programmet er 2 x 30min i tempo 18. Men hvert 6. min foregår i tempo 34. De 5 minutter der er mellem hvert minut i tempo 32, skal foregå i tempo 18-20, med et rimelig tryk, svarende til 70%</t>
  </si>
  <si>
    <t>3 x (6+5+4+3+1 min)</t>
  </si>
  <si>
    <t>5 x (2000+1000m)</t>
  </si>
  <si>
    <t>3 x (7+3min)</t>
  </si>
  <si>
    <t>3 x (6+5+4+3+2 min)</t>
  </si>
  <si>
    <t>4 x 4min</t>
  </si>
  <si>
    <t>2 x 8000m</t>
  </si>
  <si>
    <t>4 x (7+3min)</t>
  </si>
  <si>
    <t>12000m</t>
  </si>
  <si>
    <t>4000m, 3000m, 2000m, 1000m</t>
  </si>
  <si>
    <t>22, 24, 26, 28</t>
  </si>
  <si>
    <t>Bane tempo +18</t>
  </si>
  <si>
    <t>6 x 1+5 min</t>
  </si>
  <si>
    <t>Der skal laves en almindelig opvarmning før dette program. Programmet er 36 0min i tempo 18. Men hvert 6. min foregår i banetempo. De 5 minutter der er mellem hvert minut i tempo 32, skal foregå i tempo 18-20, med et rimelig tryk, svarende til 70%</t>
  </si>
  <si>
    <t>3 x (6+5+4+3+2+1 min)</t>
  </si>
  <si>
    <t>18+20+22+24+26+28</t>
  </si>
  <si>
    <t>2 x 6500m</t>
  </si>
  <si>
    <t>3 x 10min</t>
  </si>
  <si>
    <t>5 x 4 min</t>
  </si>
  <si>
    <t>VALGFRI</t>
  </si>
  <si>
    <t>6 x 4 min</t>
  </si>
  <si>
    <t>4 x 8 min</t>
  </si>
  <si>
    <t>2 x (7+6+5+4+3+2+1min)</t>
  </si>
  <si>
    <t>18+20+22+24+26+28+30</t>
  </si>
  <si>
    <t>2 x 7000m</t>
  </si>
  <si>
    <t>4 x (6+2 min)</t>
  </si>
  <si>
    <t>4 x 4 min</t>
  </si>
  <si>
    <t>A</t>
  </si>
  <si>
    <t xml:space="preserve">5 x 40 s </t>
  </si>
  <si>
    <t>Maks tryk og tempo</t>
  </si>
  <si>
    <t>2 x 15 min</t>
  </si>
  <si>
    <t>Der skal laves en almindelig opvarmning før dette program. Programmet er 2 x 30 min i tempo 18. Men hvert 6. min foregår i banetempo. De 5 minutter der er mellem hvert minut i tempo 32, skal foregå i tempo 18-20, med et rimelig tryk, svarende til 70%</t>
  </si>
  <si>
    <t>3 x (4 x 1,5+3,5min)</t>
  </si>
  <si>
    <t>3 x (3 x 1,5+3,5min)</t>
  </si>
  <si>
    <t>Undgå at ligge for hårdt ud! Du skal kunne øge farten hver gang du øger tempoet og starter du for højt, så løber du tør for kræfter</t>
  </si>
  <si>
    <t>Vær opmærksom på at der er længere pause på disse 4 minutters intervaller, der er også færre intervaller end sidste uge og tempoet er steget. Der er en forventning om at du fra start giver den ekstra meget gas på de her intervaller. Vi begynder så småt at nærme os konkurrence belastning</t>
  </si>
  <si>
    <t>Intervallet er kort og pausen er lang. Så giv den ALT hvad du kan ved hvert eneste interval. Smagen af blod kan forekomme - i så fald har du gjort det rigtigt!</t>
  </si>
  <si>
    <t>Vær opmærksom på at der er længere pause på disse 4 minutters intervaller, der er også færre intervaller end sidste uge og tempoet er steget. Der er en forventning om at du fra start giver den ekstra meget gas på de her intervaller og hvis du synes pausen er for lang, har du ikke givet dig nok. Vi begynder så småt at nærme os konkurrence belastning</t>
  </si>
  <si>
    <t>Forventet banetryk +2 sek/500m og Bantempo</t>
  </si>
  <si>
    <t>Tag udgangspunkt i det bantryk du tror du kan holde over 2000m eller det du regner med at holde til DM og så gå efter at ro omkring 2 s/500m langsommere end dette. Hvis det er nemt, så roer du så hurtigt du kan på det sidste interval</t>
  </si>
  <si>
    <t xml:space="preserve">8 x 40 s </t>
  </si>
  <si>
    <t>5 x (3+3 min)</t>
  </si>
  <si>
    <t>2 x (10+5+5min)</t>
  </si>
  <si>
    <t>2min</t>
  </si>
  <si>
    <t>5-7 min</t>
  </si>
  <si>
    <t>Banetryk og tempo</t>
  </si>
  <si>
    <t>Hold dit forventet banetryk og tempo på alle intervaller. Pausen mellem hvert interval må maks være 7 min. Hvis du kan nøjes med mindre end 5 minutter, så roer du formegentlig langsommere på intervallerne end du bør, og så skal du forsøge at justere farten op på de næste intervaller.</t>
  </si>
  <si>
    <t xml:space="preserve">Der skal laves en almindelig opvarmning før dette program. Programmet er 3 intervaller af 15 min i tempo 18. Men hvert 5. min skal du udføre 1,5min (90s) i banetempo. </t>
  </si>
  <si>
    <t xml:space="preserve">Der skal laves en almindelig opvarmning før dette program. Programmet er 3 intervaller af 20 min i tempo 18. Men hvert 5. min skal du udføre 1,5min (90s) i banetempo. </t>
  </si>
  <si>
    <t>2000m så hurtigt som muligt</t>
  </si>
  <si>
    <t>10+5+5min</t>
  </si>
  <si>
    <t>1500m</t>
  </si>
  <si>
    <t>15 min</t>
  </si>
  <si>
    <t>3 x 500m</t>
  </si>
  <si>
    <t>Start</t>
  </si>
  <si>
    <t>Gennemfør alle 3 intervaller som de første 500m af din 2000m. Anbefaler 10-20 tag hvor du sørger for at ro lidt hurtigere end målet. Derefter bruger du endnu 10-20 tag på at finde den fart du vil holde resten af konkurrencen og så holder du denne hastighed intervallet ud.</t>
  </si>
  <si>
    <t>5 x 5 min</t>
  </si>
  <si>
    <t>2 x (3 x 1,5+3,5min)</t>
  </si>
  <si>
    <t xml:space="preserve">Der skal laves en almindelig opvarmning før dette program. Programmet er 2 intervaller af 15 min i tempo 18. Men hvert 5. min skal du udføre 1,5min (90s) i banetempo. </t>
  </si>
  <si>
    <t>3 x 5000m</t>
  </si>
  <si>
    <t>10 x 30 s</t>
  </si>
  <si>
    <t>8 x 1 min</t>
  </si>
  <si>
    <t>Bane tempo + 18</t>
  </si>
  <si>
    <t>38-40</t>
  </si>
  <si>
    <t>Tempo skal være cirka 2 tag højere per min end dit sædvanlige banetempo. Hastigheden skal også være mindst 2 sek hurtigere per 500m end sædvanlig. Der er masser af pause og det skal gøre ondt</t>
  </si>
  <si>
    <t>Hvis du ikke skal ro VM, så ro alligevel en 2000m og brug tallene til at indstille din træningsprocenter på ny</t>
  </si>
  <si>
    <t>Hvis du ikke skal ro DM, så ro alligevel en 2000m og brug tallene til at indstille din træningsprocenter på ny</t>
  </si>
  <si>
    <t>Mål den ved 2000m test</t>
  </si>
  <si>
    <t>3 x (13+12 min)</t>
  </si>
  <si>
    <t>24+26</t>
  </si>
  <si>
    <t>4 x (8+4 min)</t>
  </si>
  <si>
    <t>5 x 8 min</t>
  </si>
  <si>
    <t>6 x 2000m</t>
  </si>
  <si>
    <t>22, 24, 26, 28, 26, 24</t>
  </si>
  <si>
    <t>2 x (15+10+5min)</t>
  </si>
  <si>
    <t>20, 22, 24</t>
  </si>
  <si>
    <t>3 x (12+10 min)</t>
  </si>
  <si>
    <t>2 x (20+10+5)</t>
  </si>
  <si>
    <t>20, 22, 24, 26, 24, 22</t>
  </si>
  <si>
    <t>4 x (7+5 min)</t>
  </si>
  <si>
    <t>D/C</t>
  </si>
  <si>
    <t>6 x 7 min</t>
  </si>
  <si>
    <t>3 x (10+7+3min)</t>
  </si>
  <si>
    <t>22, 24, 26, 26, 24, 22</t>
  </si>
  <si>
    <t>3 x 5500m</t>
  </si>
  <si>
    <t>7 x (5+1) min</t>
  </si>
  <si>
    <t>22, 24, 26, 26, 26, 24</t>
  </si>
  <si>
    <t>5 x (8+2 min)</t>
  </si>
  <si>
    <t>8 x (4+1) min</t>
  </si>
  <si>
    <t>22, 24, 26, 26, 26, 26</t>
  </si>
  <si>
    <t>LANG</t>
  </si>
  <si>
    <t>PERIODE</t>
  </si>
  <si>
    <t>UDEN</t>
  </si>
  <si>
    <t>KONKURRENCER</t>
  </si>
  <si>
    <t>-</t>
  </si>
  <si>
    <t xml:space="preserve">FOKUS </t>
  </si>
  <si>
    <t>ER</t>
  </si>
  <si>
    <t>PÅ</t>
  </si>
  <si>
    <t>VOLUMEN</t>
  </si>
  <si>
    <t>OG</t>
  </si>
  <si>
    <t>GODE</t>
  </si>
  <si>
    <t>BEVÆGELSESMØNSTRE</t>
  </si>
  <si>
    <t>SÅ</t>
  </si>
  <si>
    <t>FOKUSÈR</t>
  </si>
  <si>
    <t>HAV</t>
  </si>
  <si>
    <t>TÅLMODIGHED</t>
  </si>
  <si>
    <t>GENNEMFØR</t>
  </si>
  <si>
    <t>DE</t>
  </si>
  <si>
    <t>LANGE</t>
  </si>
  <si>
    <t>REPETITION</t>
  </si>
  <si>
    <t>BETALER</t>
  </si>
  <si>
    <t>SIG</t>
  </si>
  <si>
    <t>KONTINUITET,</t>
  </si>
  <si>
    <t>VEDHOLDENHED</t>
  </si>
  <si>
    <t>DIN</t>
  </si>
  <si>
    <t>TEKNIK</t>
  </si>
  <si>
    <t>EN</t>
  </si>
  <si>
    <t>TRÆNINGSPAS!</t>
  </si>
  <si>
    <t>FRI/Prøve vand</t>
  </si>
  <si>
    <t>2 ti 4 km m. 2-3 starter</t>
  </si>
  <si>
    <t>Banetempo</t>
  </si>
  <si>
    <t>Start/banetempo/spurt</t>
  </si>
  <si>
    <t>3-5 km st. st.</t>
  </si>
  <si>
    <t>4 x (1500+1000+1500M)</t>
  </si>
  <si>
    <t>22+24+22</t>
  </si>
  <si>
    <t>4 x (5+3+1min)</t>
  </si>
  <si>
    <t>26+28+30</t>
  </si>
  <si>
    <t>4 x (4+2+2min)</t>
  </si>
  <si>
    <t>8 x 40 s</t>
  </si>
  <si>
    <t>Sprint</t>
  </si>
  <si>
    <t>12 x 40 s</t>
  </si>
  <si>
    <t>- Hvis du kører programmet i ergometer, så skal du ikke køre mere end 8 intervaller</t>
  </si>
  <si>
    <t>4 x (1000+1000+1000M)</t>
  </si>
  <si>
    <t>3 x (9+8+2min)</t>
  </si>
  <si>
    <t>8 x 10+10+10 tag, start-bane-spurt</t>
  </si>
  <si>
    <t>3 x 3000m</t>
  </si>
  <si>
    <t>12km, hold pauser som nødvendigt</t>
  </si>
  <si>
    <t>6 x 40 s</t>
  </si>
  <si>
    <t>8 x 4 min</t>
  </si>
  <si>
    <t>1 min</t>
  </si>
  <si>
    <t>10 x (3+1 min)</t>
  </si>
  <si>
    <t>22+24</t>
  </si>
  <si>
    <t>7 x 4 min</t>
  </si>
  <si>
    <t>9 x (3+1 min)</t>
  </si>
  <si>
    <t>8 x (3+1 min)</t>
  </si>
  <si>
    <t>7 x (3+1 min)</t>
  </si>
  <si>
    <t>4 x (3+3+2min)</t>
  </si>
  <si>
    <t>4 x (4+3+1min)</t>
  </si>
  <si>
    <t>3 x (3+3+2min)</t>
  </si>
  <si>
    <t>3 x (4+2+2min)</t>
  </si>
  <si>
    <t>3 x (4+3+1min)</t>
  </si>
  <si>
    <t>3 x (5+2+1min)</t>
  </si>
  <si>
    <t>3 x (9+4+4min)</t>
  </si>
  <si>
    <t>3 x (10+5+5min)</t>
  </si>
  <si>
    <t>3 x (10+4+3min)</t>
  </si>
  <si>
    <t>2 x (10+10+5)</t>
  </si>
  <si>
    <t>2 x (10+9+4)</t>
  </si>
  <si>
    <t>Hold pause som nødvendigt</t>
  </si>
  <si>
    <t>14-17km st st.</t>
  </si>
  <si>
    <t>15-18km st st.</t>
  </si>
  <si>
    <t>16-19km st st.</t>
  </si>
  <si>
    <t>17-20km st st.</t>
  </si>
  <si>
    <t>3 x (3 x 1+4 min)</t>
  </si>
  <si>
    <t>30+18</t>
  </si>
  <si>
    <t>Der skal laves en almindelig opvarmning før dette program. Programmet er 3 x 15 min i tempo 18. Men hvert 5. min foregår i tempo 32. De 4 minutter der er mellem hvert minut i tempo 32, skal foregå i tempo 18-20, med et rimelig tryk, svarende til 70%</t>
  </si>
  <si>
    <t>Der skal laves en almindelig opvarmning før dette program. Programmet er 3 x 15 min i tempo 18. Men hvert 5. min foregår i tempo 30. De 4 minutter der er mellem hvert minut i tempo 30, skal foregå i tempo 18-20, med et rimelig tryk, svarende til 70%</t>
  </si>
  <si>
    <t>2 x (4 x 1+4 min)</t>
  </si>
  <si>
    <t>Der skal laves en almindelig opvarmning før dette program. Programmet er 2 x 20 min i tempo 18. Men hvert 5. min foregår i tempo 30. De 4 minutter der er mellem hvert minut i tempo 30, skal foregå i tempo 18-20, med et rimelig tryk, svarende til 70%</t>
  </si>
  <si>
    <t>28+18</t>
  </si>
  <si>
    <t>3 x (4 x 1+3 min)</t>
  </si>
  <si>
    <t>Der skal laves en almindelig opvarmning før dette program. Programmet er 3 x 16 min i tempo 18. Men hvert 4. min foregår i tempo 28. De 3 minutter der er mellem hvert minut i tempo 28, skal foregå i tempo 18-20, med et rimelig tryk, svarende til 70%</t>
  </si>
  <si>
    <t>2 x (5 x 1+3 min)</t>
  </si>
  <si>
    <t>Der skal laves en almindelig opvarmning før dette program. Programmet er 2 x 20 min i tempo 18. Men hvert 4. min foregår i tempo 28. De 3 minutter der er mellem hvert minut i tempo 28, skal foregå i tempo 18-20, med et rimelig tryk, svarende til 70%</t>
  </si>
  <si>
    <t>3 x (5 x 1+2 min)</t>
  </si>
  <si>
    <t>26+18</t>
  </si>
  <si>
    <t>Der skal laves en almindelig opvarmning før dette program. Programmet er 3 x 15 min i tempo 18. Men hvert 3. min foregår i tempo 26. De 2 minutter der er mellem hvert minut i tempo 26, skal foregå i tempo 18-20, med et rimelig tryk, svarende til 70%</t>
  </si>
  <si>
    <t>2 x (6 x 1+2 min)</t>
  </si>
  <si>
    <t>Der skal laves en almindelig opvarmning før dette program. Programmet er 2 x 18 min i tempo 18. Men hvert 3. min foregår i tempo 26. De 2 minutter der er mellem hvert minut i tempo 26, skal foregå i tempo 18-20, med et rimelig tryk, svarende til 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</si>
</sst>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vertAlign val="subscript"/>
      <sz val="11"/>
      <color theme="1"/>
      <name val="Calibri"/>
      <family val="2"/>
      <scheme val="minor"/>
    </font>
    <font>
      <b/>
      <vertAlign val="subscript"/>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
      <sz val="8"/>
      <name val="Calibri"/>
      <family val="2"/>
      <scheme val="minor"/>
    </font>
    <font>
      <b/>
      <sz val="12"/>
      <color theme="1"/>
      <name val="Calibri"/>
      <family val="2"/>
      <scheme val="minor"/>
    </font>
    <font>
      <b/>
      <sz val="22"/>
      <color theme="1"/>
      <name val="Calibri"/>
      <family val="2"/>
      <scheme val="minor"/>
    </font>
    <font>
      <sz val="12"/>
      <color theme="1"/>
      <name val="Calibri"/>
      <family val="2"/>
      <scheme val="minor"/>
    </font>
    <font>
      <b/>
      <sz val="2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14BE98"/>
        <bgColor indexed="64"/>
      </patternFill>
    </fill>
    <fill>
      <patternFill patternType="solid">
        <fgColor rgb="FFE7A436"/>
        <bgColor indexed="64"/>
      </patternFill>
    </fill>
    <fill>
      <patternFill patternType="solid">
        <fgColor rgb="FFF0EEE9"/>
        <bgColor indexed="64"/>
      </patternFill>
    </fill>
    <fill>
      <patternFill patternType="solid">
        <fgColor them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0" fillId="0" borderId="0" applyNumberFormat="0" applyFill="0" applyBorder="0" applyAlignment="0" applyProtection="0"/>
  </cellStyleXfs>
  <cellXfs count="151">
    <xf numFmtId="0" fontId="0" fillId="0" borderId="0" xfId="0"/>
    <xf numFmtId="0" fontId="0" fillId="2" borderId="0" xfId="0" applyFill="1"/>
    <xf numFmtId="0" fontId="0" fillId="2" borderId="0" xfId="0" applyFill="1" applyBorder="1"/>
    <xf numFmtId="0" fontId="2" fillId="2" borderId="0" xfId="0" applyFont="1" applyFill="1"/>
    <xf numFmtId="0" fontId="0" fillId="2" borderId="0" xfId="0" applyFill="1" applyAlignment="1">
      <alignment wrapText="1"/>
    </xf>
    <xf numFmtId="0" fontId="0" fillId="2" borderId="0" xfId="0" applyFill="1" applyAlignment="1">
      <alignment horizontal="left" wrapText="1"/>
    </xf>
    <xf numFmtId="0" fontId="0" fillId="2" borderId="0" xfId="0" applyFill="1" applyAlignment="1">
      <alignment vertical="top" wrapText="1"/>
    </xf>
    <xf numFmtId="164" fontId="0" fillId="2" borderId="3" xfId="0" applyNumberFormat="1" applyFill="1" applyBorder="1" applyAlignment="1">
      <alignment horizontal="center" vertical="top"/>
    </xf>
    <xf numFmtId="0" fontId="0" fillId="2" borderId="0" xfId="0" applyFill="1" applyBorder="1" applyAlignment="1">
      <alignment horizontal="center" vertical="top"/>
    </xf>
    <xf numFmtId="1" fontId="0" fillId="2" borderId="0" xfId="0" applyNumberFormat="1" applyFill="1" applyBorder="1" applyAlignment="1">
      <alignment horizontal="center" vertical="top"/>
    </xf>
    <xf numFmtId="47" fontId="0" fillId="2" borderId="2" xfId="0" applyNumberFormat="1" applyFill="1" applyBorder="1" applyAlignment="1">
      <alignment horizontal="center" vertical="top"/>
    </xf>
    <xf numFmtId="0" fontId="0" fillId="2" borderId="0" xfId="0" applyFill="1" applyAlignment="1">
      <alignment horizontal="center" vertical="center"/>
    </xf>
    <xf numFmtId="0" fontId="0" fillId="2" borderId="11" xfId="0" applyFill="1" applyBorder="1"/>
    <xf numFmtId="0" fontId="0" fillId="2" borderId="12" xfId="0" applyFill="1" applyBorder="1"/>
    <xf numFmtId="0" fontId="0" fillId="2" borderId="13" xfId="0" applyFill="1" applyBorder="1"/>
    <xf numFmtId="1" fontId="0" fillId="2" borderId="5" xfId="0" applyNumberFormat="1" applyFill="1" applyBorder="1" applyAlignment="1">
      <alignment horizontal="center" vertical="top"/>
    </xf>
    <xf numFmtId="0" fontId="0" fillId="5" borderId="0" xfId="0" applyFill="1"/>
    <xf numFmtId="0" fontId="0" fillId="5" borderId="0" xfId="0" applyFill="1" applyBorder="1"/>
    <xf numFmtId="0" fontId="0" fillId="5" borderId="5" xfId="0" applyFill="1" applyBorder="1"/>
    <xf numFmtId="0" fontId="0" fillId="5" borderId="5" xfId="0" applyFill="1" applyBorder="1" applyAlignment="1">
      <alignment horizontal="center" vertical="center"/>
    </xf>
    <xf numFmtId="0" fontId="0" fillId="5" borderId="5" xfId="0" applyFill="1" applyBorder="1" applyAlignment="1">
      <alignment horizontal="center" vertical="center" wrapText="1"/>
    </xf>
    <xf numFmtId="1" fontId="0" fillId="5" borderId="0" xfId="0" applyNumberFormat="1" applyFill="1" applyBorder="1" applyAlignment="1">
      <alignment horizontal="center" vertical="top"/>
    </xf>
    <xf numFmtId="0" fontId="7" fillId="5" borderId="5" xfId="0" applyFont="1" applyFill="1" applyBorder="1"/>
    <xf numFmtId="0" fontId="1" fillId="4" borderId="1" xfId="0" applyFont="1" applyFill="1" applyBorder="1" applyAlignment="1">
      <alignment horizontal="center" vertical="center"/>
    </xf>
    <xf numFmtId="0" fontId="1" fillId="2" borderId="0" xfId="0" applyFont="1" applyFill="1" applyAlignment="1">
      <alignment horizontal="center"/>
    </xf>
    <xf numFmtId="164" fontId="0" fillId="2" borderId="0" xfId="0" applyNumberFormat="1" applyFill="1" applyBorder="1" applyAlignment="1">
      <alignment horizontal="center" vertical="top"/>
    </xf>
    <xf numFmtId="164" fontId="0" fillId="5" borderId="3" xfId="0" applyNumberFormat="1" applyFill="1" applyBorder="1" applyAlignment="1">
      <alignment horizontal="center" vertical="top"/>
    </xf>
    <xf numFmtId="164" fontId="0" fillId="5" borderId="0" xfId="0" applyNumberFormat="1" applyFill="1" applyBorder="1" applyAlignment="1">
      <alignment horizontal="center" vertical="top"/>
    </xf>
    <xf numFmtId="47" fontId="0" fillId="5" borderId="2" xfId="0" applyNumberFormat="1" applyFill="1" applyBorder="1" applyAlignment="1">
      <alignment horizontal="center" vertical="top"/>
    </xf>
    <xf numFmtId="47" fontId="0" fillId="5" borderId="0" xfId="0" applyNumberFormat="1" applyFill="1" applyBorder="1" applyAlignment="1">
      <alignment horizontal="center" vertical="top"/>
    </xf>
    <xf numFmtId="47" fontId="0" fillId="2" borderId="0" xfId="0" applyNumberFormat="1" applyFill="1" applyBorder="1" applyAlignment="1">
      <alignment horizontal="center" vertical="top"/>
    </xf>
    <xf numFmtId="47" fontId="0" fillId="2" borderId="7" xfId="0" applyNumberFormat="1" applyFill="1" applyBorder="1" applyAlignment="1">
      <alignment horizontal="center" vertical="top"/>
    </xf>
    <xf numFmtId="0" fontId="6" fillId="2" borderId="0" xfId="0" applyFont="1" applyFill="1"/>
    <xf numFmtId="0" fontId="0" fillId="2" borderId="0" xfId="0" applyFont="1" applyFill="1" applyBorder="1"/>
    <xf numFmtId="0" fontId="1" fillId="2" borderId="0" xfId="0" applyFont="1" applyFill="1" applyBorder="1" applyAlignment="1">
      <alignment horizontal="center"/>
    </xf>
    <xf numFmtId="0" fontId="6" fillId="2" borderId="0" xfId="0" applyFont="1" applyFill="1" applyBorder="1"/>
    <xf numFmtId="0" fontId="8" fillId="2" borderId="0" xfId="0" applyFont="1" applyFill="1"/>
    <xf numFmtId="0" fontId="0" fillId="2" borderId="9" xfId="0" applyFill="1" applyBorder="1" applyAlignment="1">
      <alignment vertical="top"/>
    </xf>
    <xf numFmtId="0" fontId="0" fillId="2" borderId="12" xfId="0" applyFill="1" applyBorder="1" applyAlignment="1">
      <alignment vertical="top"/>
    </xf>
    <xf numFmtId="0" fontId="0" fillId="2" borderId="16" xfId="0" applyFill="1" applyBorder="1" applyAlignment="1">
      <alignment horizontal="left" vertical="top" wrapText="1"/>
    </xf>
    <xf numFmtId="0" fontId="0" fillId="2" borderId="16" xfId="0" applyFill="1" applyBorder="1" applyAlignment="1">
      <alignment vertical="top" wrapText="1"/>
    </xf>
    <xf numFmtId="0" fontId="0" fillId="6" borderId="9" xfId="0" applyFill="1" applyBorder="1" applyAlignment="1">
      <alignment vertical="top"/>
    </xf>
    <xf numFmtId="0" fontId="0" fillId="6" borderId="12" xfId="0" applyFill="1" applyBorder="1" applyAlignment="1">
      <alignment vertical="top"/>
    </xf>
    <xf numFmtId="0" fontId="0" fillId="6" borderId="16" xfId="0" applyFill="1" applyBorder="1" applyAlignment="1">
      <alignment wrapText="1"/>
    </xf>
    <xf numFmtId="0" fontId="0" fillId="6" borderId="16" xfId="0" applyFill="1" applyBorder="1" applyAlignment="1">
      <alignment vertical="top" wrapText="1"/>
    </xf>
    <xf numFmtId="0" fontId="11" fillId="0" borderId="0" xfId="1" applyFont="1" applyAlignment="1">
      <alignment vertical="top"/>
    </xf>
    <xf numFmtId="0" fontId="10" fillId="0" borderId="0" xfId="1"/>
    <xf numFmtId="0" fontId="3" fillId="5" borderId="5" xfId="0" applyFont="1" applyFill="1" applyBorder="1" applyAlignment="1">
      <alignment horizontal="center" vertical="center" wrapText="1"/>
    </xf>
    <xf numFmtId="0" fontId="0" fillId="2" borderId="0" xfId="0" applyFill="1" applyAlignment="1">
      <alignment horizontal="left" vertical="top" wrapText="1"/>
    </xf>
    <xf numFmtId="0" fontId="1" fillId="2" borderId="0" xfId="0" applyFont="1" applyFill="1"/>
    <xf numFmtId="0" fontId="1" fillId="4"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 fillId="2" borderId="17" xfId="0" applyFont="1" applyFill="1" applyBorder="1"/>
    <xf numFmtId="0" fontId="0" fillId="2" borderId="2" xfId="0" applyFill="1" applyBorder="1" applyAlignment="1">
      <alignment horizontal="center" vertical="top"/>
    </xf>
    <xf numFmtId="164" fontId="0" fillId="2" borderId="5" xfId="0" applyNumberFormat="1" applyFill="1" applyBorder="1" applyAlignment="1">
      <alignment horizontal="center" vertical="top"/>
    </xf>
    <xf numFmtId="47" fontId="0" fillId="2" borderId="5" xfId="0" applyNumberFormat="1" applyFill="1" applyBorder="1" applyAlignment="1">
      <alignment horizontal="center" vertical="top"/>
    </xf>
    <xf numFmtId="0" fontId="0" fillId="5" borderId="0" xfId="0" applyFill="1" applyBorder="1" applyAlignment="1">
      <alignment horizontal="center" vertical="top"/>
    </xf>
    <xf numFmtId="0" fontId="1" fillId="2" borderId="0" xfId="0" applyFont="1" applyFill="1" applyBorder="1" applyAlignment="1">
      <alignment horizontal="center" vertical="center"/>
    </xf>
    <xf numFmtId="0" fontId="0" fillId="2" borderId="0" xfId="0" applyFill="1" applyBorder="1" applyAlignment="1">
      <alignment horizontal="center" vertical="top" wrapText="1"/>
    </xf>
    <xf numFmtId="0" fontId="0" fillId="5" borderId="2" xfId="0" applyFill="1" applyBorder="1" applyAlignment="1">
      <alignment horizontal="center" vertical="top"/>
    </xf>
    <xf numFmtId="0" fontId="0" fillId="5" borderId="0" xfId="0" applyFill="1" applyBorder="1" applyAlignment="1">
      <alignment horizontal="left" vertical="top" wrapText="1"/>
    </xf>
    <xf numFmtId="0" fontId="0" fillId="2" borderId="5" xfId="0" applyFill="1" applyBorder="1" applyAlignment="1">
      <alignment horizontal="center" vertical="top"/>
    </xf>
    <xf numFmtId="0" fontId="1" fillId="2" borderId="20" xfId="0" applyFont="1" applyFill="1" applyBorder="1"/>
    <xf numFmtId="0" fontId="1" fillId="2" borderId="0" xfId="0" applyFont="1" applyFill="1" applyBorder="1" applyAlignment="1">
      <alignment vertical="top"/>
    </xf>
    <xf numFmtId="0" fontId="0" fillId="2" borderId="3" xfId="0" applyFont="1" applyFill="1" applyBorder="1" applyAlignment="1">
      <alignment horizontal="center" vertical="top" wrapText="1"/>
    </xf>
    <xf numFmtId="0" fontId="1" fillId="2" borderId="3" xfId="0" applyFont="1" applyFill="1" applyBorder="1" applyAlignment="1">
      <alignment horizontal="center" vertical="top"/>
    </xf>
    <xf numFmtId="0" fontId="0" fillId="2" borderId="3" xfId="0" applyFill="1" applyBorder="1" applyAlignment="1">
      <alignment horizontal="center" vertical="top"/>
    </xf>
    <xf numFmtId="0" fontId="0" fillId="2" borderId="2" xfId="0" applyFill="1" applyBorder="1" applyAlignment="1">
      <alignment horizontal="center" vertical="top" wrapText="1"/>
    </xf>
    <xf numFmtId="0" fontId="0" fillId="2" borderId="6" xfId="0" applyFill="1" applyBorder="1" applyAlignment="1">
      <alignment horizontal="center" vertical="top"/>
    </xf>
    <xf numFmtId="164" fontId="0" fillId="2" borderId="14" xfId="0" applyNumberFormat="1" applyFill="1" applyBorder="1" applyAlignment="1">
      <alignment horizontal="center" vertical="top"/>
    </xf>
    <xf numFmtId="164" fontId="0" fillId="2" borderId="20" xfId="0" applyNumberFormat="1" applyFill="1" applyBorder="1" applyAlignment="1">
      <alignment horizontal="center" vertical="top"/>
    </xf>
    <xf numFmtId="1" fontId="0" fillId="2" borderId="20" xfId="0" applyNumberFormat="1" applyFill="1" applyBorder="1" applyAlignment="1">
      <alignment horizontal="center" vertical="top"/>
    </xf>
    <xf numFmtId="47" fontId="0" fillId="2" borderId="20" xfId="0" applyNumberFormat="1" applyFill="1" applyBorder="1" applyAlignment="1">
      <alignment horizontal="center" vertical="top"/>
    </xf>
    <xf numFmtId="47" fontId="0" fillId="2" borderId="19" xfId="0" applyNumberFormat="1" applyFill="1" applyBorder="1" applyAlignment="1">
      <alignment horizontal="center" vertical="top"/>
    </xf>
    <xf numFmtId="164" fontId="0" fillId="2" borderId="6" xfId="0" applyNumberFormat="1" applyFill="1" applyBorder="1" applyAlignment="1">
      <alignment horizontal="center" vertical="top"/>
    </xf>
    <xf numFmtId="0" fontId="0" fillId="2" borderId="6" xfId="0" applyFill="1" applyBorder="1"/>
    <xf numFmtId="0" fontId="1" fillId="5" borderId="0" xfId="0" applyFont="1" applyFill="1" applyBorder="1" applyAlignment="1">
      <alignment vertical="top"/>
    </xf>
    <xf numFmtId="0" fontId="0" fillId="5" borderId="3" xfId="0" applyFill="1" applyBorder="1" applyAlignment="1">
      <alignment horizontal="center" vertical="top"/>
    </xf>
    <xf numFmtId="0" fontId="0" fillId="5" borderId="0" xfId="0" applyFill="1" applyBorder="1" applyAlignment="1">
      <alignment horizontal="center" vertical="top" wrapText="1"/>
    </xf>
    <xf numFmtId="0" fontId="0" fillId="5" borderId="2" xfId="0" applyFill="1" applyBorder="1" applyAlignment="1">
      <alignment horizontal="center" vertical="top" wrapText="1"/>
    </xf>
    <xf numFmtId="0" fontId="0" fillId="2" borderId="20" xfId="0" applyFill="1" applyBorder="1" applyAlignment="1">
      <alignment horizontal="center" vertical="top"/>
    </xf>
    <xf numFmtId="16" fontId="0" fillId="2" borderId="0" xfId="0" applyNumberFormat="1" applyFill="1" applyBorder="1" applyAlignment="1">
      <alignment horizontal="center" vertical="top"/>
    </xf>
    <xf numFmtId="0" fontId="0" fillId="2" borderId="5" xfId="0" applyFill="1" applyBorder="1"/>
    <xf numFmtId="0" fontId="0" fillId="2" borderId="0" xfId="0" applyFill="1" applyBorder="1" applyAlignment="1">
      <alignment horizontal="left" vertical="top" wrapText="1"/>
    </xf>
    <xf numFmtId="0" fontId="0" fillId="2" borderId="6" xfId="0" applyFill="1" applyBorder="1" applyAlignment="1">
      <alignment horizontal="left" vertical="top" wrapText="1"/>
    </xf>
    <xf numFmtId="0" fontId="0" fillId="2" borderId="19" xfId="0" applyFill="1" applyBorder="1" applyAlignment="1">
      <alignment horizontal="center" vertical="top"/>
    </xf>
    <xf numFmtId="0" fontId="0" fillId="2" borderId="14" xfId="0" applyFill="1" applyBorder="1" applyAlignment="1">
      <alignment horizontal="center" vertical="top"/>
    </xf>
    <xf numFmtId="0" fontId="0" fillId="2" borderId="3" xfId="0" applyFill="1" applyBorder="1" applyAlignment="1">
      <alignment horizontal="center" vertical="top" wrapText="1"/>
    </xf>
    <xf numFmtId="0" fontId="0" fillId="2" borderId="0" xfId="0" applyFill="1" applyAlignment="1">
      <alignment vertical="top"/>
    </xf>
    <xf numFmtId="0" fontId="0" fillId="2" borderId="10" xfId="0" applyFill="1" applyBorder="1" applyAlignment="1">
      <alignment vertical="top"/>
    </xf>
    <xf numFmtId="0" fontId="0" fillId="5" borderId="2" xfId="0" applyFill="1" applyBorder="1" applyAlignment="1">
      <alignment vertical="top"/>
    </xf>
    <xf numFmtId="0" fontId="0" fillId="5" borderId="7" xfId="0" applyFill="1" applyBorder="1" applyAlignment="1">
      <alignment vertical="top"/>
    </xf>
    <xf numFmtId="0" fontId="1" fillId="2" borderId="20" xfId="0" applyFont="1" applyFill="1" applyBorder="1" applyAlignment="1">
      <alignment vertical="top"/>
    </xf>
    <xf numFmtId="0" fontId="0" fillId="2" borderId="0" xfId="0" applyFill="1" applyBorder="1" applyAlignment="1">
      <alignment horizontal="center" vertical="top" wrapText="1"/>
    </xf>
    <xf numFmtId="0" fontId="0" fillId="2" borderId="0" xfId="0" applyFill="1" applyBorder="1" applyAlignment="1">
      <alignment horizontal="center" vertical="top" wrapText="1"/>
    </xf>
    <xf numFmtId="0" fontId="0" fillId="2" borderId="0" xfId="0" applyFill="1" applyAlignment="1">
      <alignment horizontal="left" vertical="center" indent="1"/>
    </xf>
    <xf numFmtId="0" fontId="0" fillId="5" borderId="3" xfId="0" applyFill="1" applyBorder="1" applyAlignment="1">
      <alignment horizontal="center" vertical="top" wrapText="1"/>
    </xf>
    <xf numFmtId="0" fontId="0" fillId="2" borderId="20" xfId="0" applyFill="1" applyBorder="1"/>
    <xf numFmtId="0" fontId="1" fillId="2" borderId="5" xfId="0" applyFont="1" applyFill="1" applyBorder="1" applyAlignment="1">
      <alignment vertical="top"/>
    </xf>
    <xf numFmtId="0" fontId="0" fillId="2" borderId="5" xfId="0" applyFill="1" applyBorder="1" applyAlignment="1">
      <alignment horizontal="center" vertical="top" wrapText="1"/>
    </xf>
    <xf numFmtId="0" fontId="0" fillId="2" borderId="7" xfId="0" applyFill="1" applyBorder="1" applyAlignment="1">
      <alignment horizontal="center" vertical="top" wrapText="1"/>
    </xf>
    <xf numFmtId="0" fontId="1" fillId="5" borderId="0" xfId="0" applyFont="1" applyFill="1"/>
    <xf numFmtId="0" fontId="1" fillId="5" borderId="0" xfId="0" applyFont="1" applyFill="1" applyAlignment="1">
      <alignment wrapText="1"/>
    </xf>
    <xf numFmtId="0" fontId="0" fillId="5" borderId="3" xfId="0" applyFont="1" applyFill="1" applyBorder="1" applyAlignment="1">
      <alignment horizontal="center" vertical="top"/>
    </xf>
    <xf numFmtId="0" fontId="0" fillId="2" borderId="3" xfId="0" applyFont="1" applyFill="1" applyBorder="1" applyAlignment="1">
      <alignment horizontal="center" vertical="top"/>
    </xf>
    <xf numFmtId="0" fontId="0" fillId="5" borderId="3" xfId="0" applyFont="1" applyFill="1" applyBorder="1" applyAlignment="1">
      <alignment horizontal="center" vertical="top" wrapText="1"/>
    </xf>
    <xf numFmtId="0" fontId="1" fillId="2" borderId="0" xfId="0" applyFont="1" applyFill="1" applyAlignment="1">
      <alignment wrapText="1"/>
    </xf>
    <xf numFmtId="0" fontId="13" fillId="2" borderId="20" xfId="0" applyFont="1" applyFill="1" applyBorder="1" applyAlignment="1">
      <alignment vertical="top" wrapText="1"/>
    </xf>
    <xf numFmtId="0" fontId="0" fillId="5" borderId="0" xfId="0" applyFill="1" applyAlignment="1">
      <alignment wrapText="1"/>
    </xf>
    <xf numFmtId="0" fontId="1" fillId="5" borderId="0" xfId="0" applyFont="1" applyFill="1" applyAlignment="1">
      <alignment vertical="top" wrapText="1"/>
    </xf>
    <xf numFmtId="0" fontId="14" fillId="5" borderId="0" xfId="0" applyFont="1" applyFill="1" applyBorder="1" applyAlignment="1">
      <alignment vertical="top"/>
    </xf>
    <xf numFmtId="0" fontId="1" fillId="5" borderId="0" xfId="0" applyFont="1" applyFill="1" applyBorder="1" applyAlignment="1">
      <alignment wrapText="1"/>
    </xf>
    <xf numFmtId="0" fontId="13" fillId="5" borderId="0" xfId="0" applyFont="1" applyFill="1" applyBorder="1" applyAlignment="1">
      <alignment horizontal="center" vertical="top" wrapText="1"/>
    </xf>
    <xf numFmtId="0" fontId="13" fillId="2" borderId="0" xfId="0" applyFont="1" applyFill="1" applyAlignment="1">
      <alignment horizontal="center"/>
    </xf>
    <xf numFmtId="0" fontId="13" fillId="5" borderId="0" xfId="0" applyFont="1" applyFill="1" applyAlignment="1">
      <alignment horizontal="center"/>
    </xf>
    <xf numFmtId="0" fontId="13" fillId="2" borderId="0" xfId="0" applyFont="1" applyFill="1" applyBorder="1" applyAlignment="1">
      <alignment horizontal="center"/>
    </xf>
    <xf numFmtId="0" fontId="13" fillId="2" borderId="6" xfId="0" applyFont="1" applyFill="1" applyBorder="1" applyAlignment="1">
      <alignment horizontal="center" vertical="top" wrapText="1"/>
    </xf>
    <xf numFmtId="0" fontId="13" fillId="5" borderId="0" xfId="0" applyFont="1" applyFill="1" applyBorder="1" applyAlignment="1">
      <alignment horizontal="center"/>
    </xf>
    <xf numFmtId="0" fontId="13" fillId="2" borderId="5" xfId="0" applyFont="1" applyFill="1" applyBorder="1" applyAlignment="1">
      <alignment horizontal="center" vertical="top" wrapText="1"/>
    </xf>
    <xf numFmtId="0" fontId="13" fillId="2" borderId="0" xfId="0" quotePrefix="1" applyFont="1" applyFill="1" applyBorder="1" applyAlignment="1">
      <alignment horizontal="center"/>
    </xf>
    <xf numFmtId="0" fontId="13" fillId="5" borderId="0" xfId="0" quotePrefix="1" applyFont="1" applyFill="1" applyBorder="1" applyAlignment="1">
      <alignment horizontal="center" vertical="top" wrapText="1"/>
    </xf>
    <xf numFmtId="0" fontId="13" fillId="2" borderId="0" xfId="0" applyFont="1" applyFill="1" applyBorder="1" applyAlignment="1">
      <alignment horizontal="center" vertical="top" wrapText="1"/>
    </xf>
    <xf numFmtId="0" fontId="13" fillId="2" borderId="6" xfId="0" applyFont="1" applyFill="1" applyBorder="1" applyAlignment="1">
      <alignment horizontal="center" vertical="center"/>
    </xf>
    <xf numFmtId="0" fontId="13" fillId="5" borderId="3" xfId="0" applyFont="1" applyFill="1" applyBorder="1" applyAlignment="1">
      <alignment horizontal="center"/>
    </xf>
    <xf numFmtId="0" fontId="13" fillId="2" borderId="3" xfId="0" applyFont="1" applyFill="1" applyBorder="1" applyAlignment="1">
      <alignment horizontal="center"/>
    </xf>
    <xf numFmtId="0" fontId="13" fillId="2" borderId="6" xfId="0" applyFont="1" applyFill="1" applyBorder="1" applyAlignment="1">
      <alignment horizontal="center"/>
    </xf>
    <xf numFmtId="0" fontId="15" fillId="5" borderId="3" xfId="0" quotePrefix="1" applyFont="1" applyFill="1" applyBorder="1" applyAlignment="1">
      <alignment horizontal="center"/>
    </xf>
    <xf numFmtId="1" fontId="1" fillId="2" borderId="0" xfId="0" applyNumberFormat="1" applyFont="1" applyFill="1" applyBorder="1" applyAlignment="1">
      <alignment horizontal="center" vertical="top"/>
    </xf>
    <xf numFmtId="47" fontId="1" fillId="2" borderId="0" xfId="0" applyNumberFormat="1" applyFont="1" applyFill="1" applyBorder="1" applyAlignment="1">
      <alignment horizontal="center" vertical="top"/>
    </xf>
    <xf numFmtId="47" fontId="1" fillId="2" borderId="2" xfId="0" applyNumberFormat="1" applyFont="1" applyFill="1" applyBorder="1" applyAlignment="1">
      <alignment horizontal="center" vertical="top"/>
    </xf>
    <xf numFmtId="0" fontId="0" fillId="5" borderId="0" xfId="0" quotePrefix="1" applyFill="1" applyAlignment="1">
      <alignment wrapText="1"/>
    </xf>
    <xf numFmtId="16" fontId="0" fillId="2" borderId="0" xfId="0" quotePrefix="1" applyNumberFormat="1" applyFill="1" applyBorder="1" applyAlignment="1">
      <alignment horizontal="center" vertical="top"/>
    </xf>
    <xf numFmtId="0" fontId="16" fillId="5" borderId="0" xfId="0" applyFont="1" applyFill="1" applyBorder="1" applyAlignment="1">
      <alignment vertical="top"/>
    </xf>
    <xf numFmtId="0" fontId="9" fillId="2" borderId="15" xfId="0" applyFont="1" applyFill="1" applyBorder="1" applyAlignment="1">
      <alignment horizontal="left" wrapText="1"/>
    </xf>
    <xf numFmtId="0" fontId="9" fillId="2" borderId="0" xfId="0" applyFont="1" applyFill="1" applyBorder="1" applyAlignment="1">
      <alignment horizontal="left" wrapText="1"/>
    </xf>
    <xf numFmtId="0" fontId="0" fillId="2" borderId="0" xfId="0" applyFill="1" applyBorder="1" applyAlignment="1">
      <alignment horizontal="center" wrapText="1"/>
    </xf>
    <xf numFmtId="0" fontId="0" fillId="2" borderId="0" xfId="0" applyFill="1" applyBorder="1" applyAlignment="1">
      <alignment horizontal="center" vertical="top" wrapText="1"/>
    </xf>
    <xf numFmtId="0" fontId="0" fillId="2" borderId="18" xfId="0" applyFill="1" applyBorder="1" applyAlignment="1">
      <alignment horizontal="center" wrapText="1"/>
    </xf>
    <xf numFmtId="0" fontId="0" fillId="2" borderId="8" xfId="0" applyFill="1" applyBorder="1" applyAlignment="1">
      <alignment horizontal="center" wrapText="1"/>
    </xf>
    <xf numFmtId="0" fontId="0" fillId="2" borderId="18" xfId="0" applyFill="1" applyBorder="1" applyAlignment="1">
      <alignment horizontal="center" vertical="top" wrapText="1"/>
    </xf>
    <xf numFmtId="0" fontId="0" fillId="2" borderId="4" xfId="0" applyFill="1" applyBorder="1" applyAlignment="1">
      <alignment horizontal="center" vertical="top" wrapText="1"/>
    </xf>
    <xf numFmtId="0" fontId="0" fillId="2" borderId="8" xfId="0" applyFill="1" applyBorder="1" applyAlignment="1">
      <alignment horizontal="center" vertical="top"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1" fillId="2" borderId="10" xfId="0" applyFont="1" applyFill="1" applyBorder="1" applyAlignment="1">
      <alignment horizontal="center" wrapText="1"/>
    </xf>
    <xf numFmtId="0" fontId="2" fillId="5" borderId="0" xfId="0" applyFont="1" applyFill="1" applyBorder="1" applyAlignment="1">
      <alignment horizontal="center"/>
    </xf>
    <xf numFmtId="0" fontId="2" fillId="5" borderId="3" xfId="0" applyFont="1" applyFill="1" applyBorder="1" applyAlignment="1">
      <alignment horizontal="center"/>
    </xf>
    <xf numFmtId="0" fontId="2" fillId="5" borderId="2" xfId="0" applyFont="1" applyFill="1" applyBorder="1" applyAlignment="1">
      <alignment horizontal="center"/>
    </xf>
    <xf numFmtId="0" fontId="3" fillId="5" borderId="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7" xfId="0" applyFont="1" applyFill="1" applyBorder="1" applyAlignment="1">
      <alignment horizontal="center" vertical="center" wrapText="1"/>
    </xf>
  </cellXfs>
  <cellStyles count="2">
    <cellStyle name="Link" xfId="1" builtinId="8"/>
    <cellStyle name="Normal" xfId="0" builtinId="0"/>
  </cellStyles>
  <dxfs count="0"/>
  <tableStyles count="0" defaultTableStyle="TableStyleMedium2" defaultPivotStyle="PivotStyleLight16"/>
  <colors>
    <mruColors>
      <color rgb="FFF0EEE9"/>
      <color rgb="FFE7A436"/>
      <color rgb="FF14BE98"/>
      <color rgb="FF8BC1D9"/>
      <color rgb="FF409C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84505</xdr:colOff>
      <xdr:row>0</xdr:row>
      <xdr:rowOff>86885</xdr:rowOff>
    </xdr:from>
    <xdr:to>
      <xdr:col>0</xdr:col>
      <xdr:colOff>3544522</xdr:colOff>
      <xdr:row>1</xdr:row>
      <xdr:rowOff>522972</xdr:rowOff>
    </xdr:to>
    <xdr:grpSp>
      <xdr:nvGrpSpPr>
        <xdr:cNvPr id="2" name="Gruppe 1">
          <a:extLst>
            <a:ext uri="{FF2B5EF4-FFF2-40B4-BE49-F238E27FC236}">
              <a16:creationId xmlns:a16="http://schemas.microsoft.com/office/drawing/2014/main" id="{9DFDA690-A319-4001-81E4-B7B5C79CA2C5}"/>
            </a:ext>
          </a:extLst>
        </xdr:cNvPr>
        <xdr:cNvGrpSpPr/>
      </xdr:nvGrpSpPr>
      <xdr:grpSpPr>
        <a:xfrm>
          <a:off x="84505" y="86885"/>
          <a:ext cx="3460017" cy="817087"/>
          <a:chOff x="55930" y="45610"/>
          <a:chExt cx="3456842" cy="830764"/>
        </a:xfrm>
      </xdr:grpSpPr>
      <xdr:pic>
        <xdr:nvPicPr>
          <xdr:cNvPr id="6" name="Billede 5">
            <a:extLst>
              <a:ext uri="{FF2B5EF4-FFF2-40B4-BE49-F238E27FC236}">
                <a16:creationId xmlns:a16="http://schemas.microsoft.com/office/drawing/2014/main" id="{EC9A49CD-5659-4DA0-95AB-80DA29303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Billede 8">
            <a:extLst>
              <a:ext uri="{FF2B5EF4-FFF2-40B4-BE49-F238E27FC236}">
                <a16:creationId xmlns:a16="http://schemas.microsoft.com/office/drawing/2014/main" id="{A059AA34-0984-4B6B-9B4B-D5801441F8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76200</xdr:rowOff>
    </xdr:from>
    <xdr:to>
      <xdr:col>6</xdr:col>
      <xdr:colOff>303133</xdr:colOff>
      <xdr:row>3</xdr:row>
      <xdr:rowOff>48407</xdr:rowOff>
    </xdr:to>
    <xdr:grpSp>
      <xdr:nvGrpSpPr>
        <xdr:cNvPr id="2" name="Gruppe 1">
          <a:extLst>
            <a:ext uri="{FF2B5EF4-FFF2-40B4-BE49-F238E27FC236}">
              <a16:creationId xmlns:a16="http://schemas.microsoft.com/office/drawing/2014/main" id="{64EBEF2F-117A-4584-BCF9-0139B9B88C3D}"/>
            </a:ext>
          </a:extLst>
        </xdr:cNvPr>
        <xdr:cNvGrpSpPr/>
      </xdr:nvGrpSpPr>
      <xdr:grpSpPr>
        <a:xfrm>
          <a:off x="57150" y="76200"/>
          <a:ext cx="3865483" cy="838982"/>
          <a:chOff x="55930" y="45610"/>
          <a:chExt cx="3456842" cy="830764"/>
        </a:xfrm>
      </xdr:grpSpPr>
      <xdr:pic>
        <xdr:nvPicPr>
          <xdr:cNvPr id="3" name="Billede 2">
            <a:extLst>
              <a:ext uri="{FF2B5EF4-FFF2-40B4-BE49-F238E27FC236}">
                <a16:creationId xmlns:a16="http://schemas.microsoft.com/office/drawing/2014/main" id="{01AD888B-1A9B-401C-83CA-83FFC960E2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Billede 3">
            <a:extLst>
              <a:ext uri="{FF2B5EF4-FFF2-40B4-BE49-F238E27FC236}">
                <a16:creationId xmlns:a16="http://schemas.microsoft.com/office/drawing/2014/main" id="{7553EC4C-DFF0-44DC-9DAE-01FB48BA31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5734</xdr:colOff>
      <xdr:row>1</xdr:row>
      <xdr:rowOff>829134</xdr:rowOff>
    </xdr:from>
    <xdr:to>
      <xdr:col>18</xdr:col>
      <xdr:colOff>638737</xdr:colOff>
      <xdr:row>3</xdr:row>
      <xdr:rowOff>17238</xdr:rowOff>
    </xdr:to>
    <xdr:sp macro="" textlink="">
      <xdr:nvSpPr>
        <xdr:cNvPr id="2" name="Pil: bøjet 1">
          <a:extLst>
            <a:ext uri="{FF2B5EF4-FFF2-40B4-BE49-F238E27FC236}">
              <a16:creationId xmlns:a16="http://schemas.microsoft.com/office/drawing/2014/main" id="{E1FC23CE-4AB7-4509-8FD6-2068117672CD}"/>
            </a:ext>
          </a:extLst>
        </xdr:cNvPr>
        <xdr:cNvSpPr/>
      </xdr:nvSpPr>
      <xdr:spPr>
        <a:xfrm rot="5400000">
          <a:off x="5952964" y="-4043676"/>
          <a:ext cx="587644" cy="11138443"/>
        </a:xfrm>
        <a:prstGeom prst="bentArrow">
          <a:avLst>
            <a:gd name="adj1" fmla="val 42208"/>
            <a:gd name="adj2" fmla="val 25000"/>
            <a:gd name="adj3" fmla="val 44512"/>
            <a:gd name="adj4" fmla="val 55488"/>
          </a:avLst>
        </a:prstGeom>
        <a:solidFill>
          <a:srgbClr val="409CC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solidFill>
              <a:schemeClr val="tx1"/>
            </a:solidFill>
          </a:endParaRPr>
        </a:p>
      </xdr:txBody>
    </xdr:sp>
    <xdr:clientData/>
  </xdr:twoCellAnchor>
  <xdr:oneCellAnchor>
    <xdr:from>
      <xdr:col>2</xdr:col>
      <xdr:colOff>384174</xdr:colOff>
      <xdr:row>2</xdr:row>
      <xdr:rowOff>0</xdr:rowOff>
    </xdr:from>
    <xdr:ext cx="5598390" cy="280205"/>
    <xdr:sp macro="" textlink="">
      <xdr:nvSpPr>
        <xdr:cNvPr id="3" name="Tekstfelt 2">
          <a:extLst>
            <a:ext uri="{FF2B5EF4-FFF2-40B4-BE49-F238E27FC236}">
              <a16:creationId xmlns:a16="http://schemas.microsoft.com/office/drawing/2014/main" id="{C56EE48D-9242-4F0A-828A-DA8086D7C4EE}"/>
            </a:ext>
          </a:extLst>
        </xdr:cNvPr>
        <xdr:cNvSpPr txBox="1"/>
      </xdr:nvSpPr>
      <xdr:spPr>
        <a:xfrm>
          <a:off x="1816734" y="1242060"/>
          <a:ext cx="559839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a-DK" sz="1200" b="1">
              <a:solidFill>
                <a:schemeClr val="bg1"/>
              </a:solidFill>
            </a:rPr>
            <a:t>Udfyld </a:t>
          </a:r>
          <a:r>
            <a:rPr lang="da-DK" sz="1200" b="1" baseline="0">
              <a:solidFill>
                <a:schemeClr val="bg1"/>
              </a:solidFill>
            </a:rPr>
            <a:t>EFFEKT</a:t>
          </a:r>
          <a:r>
            <a:rPr lang="da-DK" sz="1200" b="1" baseline="-25000">
              <a:solidFill>
                <a:schemeClr val="bg1"/>
              </a:solidFill>
            </a:rPr>
            <a:t>maks</a:t>
          </a:r>
          <a:r>
            <a:rPr lang="da-DK" sz="1200" b="1" baseline="0">
              <a:solidFill>
                <a:schemeClr val="bg1"/>
              </a:solidFill>
            </a:rPr>
            <a:t> for din første trappetest ude til højre</a:t>
          </a:r>
        </a:p>
      </xdr:txBody>
    </xdr:sp>
    <xdr:clientData/>
  </xdr:oneCellAnchor>
  <xdr:twoCellAnchor>
    <xdr:from>
      <xdr:col>0</xdr:col>
      <xdr:colOff>83820</xdr:colOff>
      <xdr:row>0</xdr:row>
      <xdr:rowOff>83820</xdr:rowOff>
    </xdr:from>
    <xdr:to>
      <xdr:col>4</xdr:col>
      <xdr:colOff>1191162</xdr:colOff>
      <xdr:row>1</xdr:row>
      <xdr:rowOff>494214</xdr:rowOff>
    </xdr:to>
    <xdr:grpSp>
      <xdr:nvGrpSpPr>
        <xdr:cNvPr id="4" name="Gruppe 3">
          <a:extLst>
            <a:ext uri="{FF2B5EF4-FFF2-40B4-BE49-F238E27FC236}">
              <a16:creationId xmlns:a16="http://schemas.microsoft.com/office/drawing/2014/main" id="{307EEC80-8719-4FFC-BC67-787562B6E147}"/>
            </a:ext>
          </a:extLst>
        </xdr:cNvPr>
        <xdr:cNvGrpSpPr/>
      </xdr:nvGrpSpPr>
      <xdr:grpSpPr>
        <a:xfrm>
          <a:off x="83820" y="83820"/>
          <a:ext cx="4128128" cy="805001"/>
          <a:chOff x="55930" y="45610"/>
          <a:chExt cx="3456842" cy="830764"/>
        </a:xfrm>
      </xdr:grpSpPr>
      <xdr:pic>
        <xdr:nvPicPr>
          <xdr:cNvPr id="5" name="Billede 4">
            <a:extLst>
              <a:ext uri="{FF2B5EF4-FFF2-40B4-BE49-F238E27FC236}">
                <a16:creationId xmlns:a16="http://schemas.microsoft.com/office/drawing/2014/main" id="{B6D0110A-07ED-4AB1-AB6C-FF68D09985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Billede 5">
            <a:extLst>
              <a:ext uri="{FF2B5EF4-FFF2-40B4-BE49-F238E27FC236}">
                <a16:creationId xmlns:a16="http://schemas.microsoft.com/office/drawing/2014/main" id="{EA01CD07-1919-41DA-9AD5-D4CEFA0096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youtu.be/TLg9F25KEv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youtu.be/piK8_nJSUI4"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9BF8A-89A6-4F02-9F9B-FA6B0E98B8E8}">
  <dimension ref="A1:N15"/>
  <sheetViews>
    <sheetView zoomScaleNormal="100" workbookViewId="0">
      <selection activeCell="H9" sqref="H9"/>
    </sheetView>
  </sheetViews>
  <sheetFormatPr defaultColWidth="8.7109375" defaultRowHeight="15" x14ac:dyDescent="0.25"/>
  <cols>
    <col min="1" max="1" width="79.28515625" style="1" customWidth="1"/>
    <col min="2" max="16384" width="8.7109375" style="1"/>
  </cols>
  <sheetData>
    <row r="1" spans="1:14" ht="30.4" customHeight="1" x14ac:dyDescent="0.25"/>
    <row r="2" spans="1:14" ht="50.65" customHeight="1" x14ac:dyDescent="0.25"/>
    <row r="3" spans="1:14" ht="21" x14ac:dyDescent="0.35">
      <c r="A3" s="3" t="s">
        <v>8</v>
      </c>
    </row>
    <row r="4" spans="1:14" ht="135" x14ac:dyDescent="0.25">
      <c r="A4" s="4" t="s">
        <v>9</v>
      </c>
    </row>
    <row r="6" spans="1:14" ht="21" x14ac:dyDescent="0.35">
      <c r="A6" s="3" t="s">
        <v>6</v>
      </c>
    </row>
    <row r="7" spans="1:14" ht="33" x14ac:dyDescent="0.35">
      <c r="A7" s="5" t="s">
        <v>67</v>
      </c>
    </row>
    <row r="8" spans="1:14" ht="4.5" customHeight="1" x14ac:dyDescent="0.25"/>
    <row r="9" spans="1:14" ht="30" x14ac:dyDescent="0.25">
      <c r="A9" s="4" t="s">
        <v>68</v>
      </c>
    </row>
    <row r="11" spans="1:14" ht="21" x14ac:dyDescent="0.35">
      <c r="A11" s="3" t="s">
        <v>7</v>
      </c>
    </row>
    <row r="12" spans="1:14" ht="87" customHeight="1" x14ac:dyDescent="0.25">
      <c r="A12" s="6" t="s">
        <v>69</v>
      </c>
      <c r="N12"/>
    </row>
    <row r="13" spans="1:14" ht="21" x14ac:dyDescent="0.35">
      <c r="A13" s="3"/>
    </row>
    <row r="14" spans="1:14" ht="21" x14ac:dyDescent="0.35">
      <c r="A14" s="3" t="s">
        <v>73</v>
      </c>
    </row>
    <row r="15" spans="1:14" x14ac:dyDescent="0.25">
      <c r="A15" s="46" t="s">
        <v>72</v>
      </c>
    </row>
  </sheetData>
  <hyperlinks>
    <hyperlink ref="A15" r:id="rId1" xr:uid="{9DDD2A47-E078-4B9F-806A-271650BF30D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90137-8FCC-42C3-AA77-AD98B9E30816}">
  <dimension ref="A1:H19"/>
  <sheetViews>
    <sheetView workbookViewId="0">
      <selection activeCell="H6" sqref="H4:H6"/>
    </sheetView>
  </sheetViews>
  <sheetFormatPr defaultColWidth="8.7109375" defaultRowHeight="15" x14ac:dyDescent="0.25"/>
  <cols>
    <col min="1" max="1" width="10.7109375" style="1" customWidth="1"/>
    <col min="2" max="7" width="8.7109375" style="1"/>
    <col min="8" max="8" width="79.28515625" style="1" customWidth="1"/>
    <col min="9" max="16384" width="8.7109375" style="1"/>
  </cols>
  <sheetData>
    <row r="1" spans="1:8" ht="38.65" customHeight="1" x14ac:dyDescent="0.25"/>
    <row r="4" spans="1:8" ht="23.25" x14ac:dyDescent="0.35">
      <c r="A4" s="36" t="s">
        <v>32</v>
      </c>
      <c r="H4" s="36" t="s">
        <v>70</v>
      </c>
    </row>
    <row r="6" spans="1:8" ht="73.5" customHeight="1" x14ac:dyDescent="0.3">
      <c r="A6" s="133" t="s">
        <v>66</v>
      </c>
      <c r="B6" s="134"/>
      <c r="C6" s="134"/>
      <c r="D6" s="134"/>
      <c r="E6" s="134"/>
      <c r="F6" s="134"/>
      <c r="H6" s="45" t="s">
        <v>71</v>
      </c>
    </row>
    <row r="8" spans="1:8" ht="18.75" x14ac:dyDescent="0.3">
      <c r="A8" s="32" t="s">
        <v>0</v>
      </c>
      <c r="B8" s="32"/>
      <c r="C8" s="32"/>
      <c r="D8" s="32"/>
      <c r="E8" s="32"/>
      <c r="F8" s="32"/>
      <c r="G8" s="32"/>
      <c r="H8" s="32"/>
    </row>
    <row r="9" spans="1:8" ht="19.5" thickBot="1" x14ac:dyDescent="0.35">
      <c r="A9" s="32" t="s">
        <v>33</v>
      </c>
      <c r="B9" s="32" t="s">
        <v>54</v>
      </c>
      <c r="C9" s="32"/>
      <c r="D9" s="32"/>
      <c r="E9" s="32"/>
      <c r="F9" s="32"/>
      <c r="G9" s="32"/>
      <c r="H9" s="32" t="s">
        <v>55</v>
      </c>
    </row>
    <row r="10" spans="1:8" ht="30.4" customHeight="1" thickBot="1" x14ac:dyDescent="0.3">
      <c r="A10" s="41" t="s">
        <v>35</v>
      </c>
      <c r="B10" s="42" t="s">
        <v>38</v>
      </c>
      <c r="C10" s="42"/>
      <c r="D10" s="42"/>
      <c r="E10" s="42"/>
      <c r="F10" s="42"/>
      <c r="G10" s="42"/>
      <c r="H10" s="43" t="s">
        <v>56</v>
      </c>
    </row>
    <row r="11" spans="1:8" ht="30.4" customHeight="1" thickBot="1" x14ac:dyDescent="0.3">
      <c r="A11" s="37" t="s">
        <v>36</v>
      </c>
      <c r="B11" s="38" t="s">
        <v>39</v>
      </c>
      <c r="C11" s="38"/>
      <c r="D11" s="38"/>
      <c r="E11" s="38"/>
      <c r="F11" s="38"/>
      <c r="G11" s="38"/>
      <c r="H11" s="39" t="s">
        <v>57</v>
      </c>
    </row>
    <row r="12" spans="1:8" ht="30.4" customHeight="1" thickBot="1" x14ac:dyDescent="0.3">
      <c r="A12" s="41" t="s">
        <v>34</v>
      </c>
      <c r="B12" s="42" t="s">
        <v>40</v>
      </c>
      <c r="C12" s="42"/>
      <c r="D12" s="42"/>
      <c r="E12" s="42"/>
      <c r="F12" s="42"/>
      <c r="G12" s="42"/>
      <c r="H12" s="44" t="s">
        <v>58</v>
      </c>
    </row>
    <row r="13" spans="1:8" ht="30.4" customHeight="1" thickBot="1" x14ac:dyDescent="0.3">
      <c r="A13" s="37" t="s">
        <v>37</v>
      </c>
      <c r="B13" s="38" t="s">
        <v>41</v>
      </c>
      <c r="C13" s="38"/>
      <c r="D13" s="38"/>
      <c r="E13" s="38"/>
      <c r="F13" s="38"/>
      <c r="G13" s="38"/>
      <c r="H13" s="40" t="s">
        <v>59</v>
      </c>
    </row>
    <row r="14" spans="1:8" ht="30.4" customHeight="1" thickBot="1" x14ac:dyDescent="0.3">
      <c r="A14" s="41" t="s">
        <v>42</v>
      </c>
      <c r="B14" s="42" t="s">
        <v>43</v>
      </c>
      <c r="C14" s="42"/>
      <c r="D14" s="42"/>
      <c r="E14" s="42"/>
      <c r="F14" s="42"/>
      <c r="G14" s="42"/>
      <c r="H14" s="44" t="s">
        <v>60</v>
      </c>
    </row>
    <row r="15" spans="1:8" ht="30.4" customHeight="1" thickBot="1" x14ac:dyDescent="0.3">
      <c r="A15" s="37" t="s">
        <v>44</v>
      </c>
      <c r="B15" s="38" t="s">
        <v>45</v>
      </c>
      <c r="C15" s="38"/>
      <c r="D15" s="38"/>
      <c r="E15" s="38"/>
      <c r="F15" s="38"/>
      <c r="G15" s="38"/>
      <c r="H15" s="40" t="s">
        <v>61</v>
      </c>
    </row>
    <row r="16" spans="1:8" ht="30.4" customHeight="1" thickBot="1" x14ac:dyDescent="0.3">
      <c r="A16" s="41" t="s">
        <v>46</v>
      </c>
      <c r="B16" s="42" t="s">
        <v>47</v>
      </c>
      <c r="C16" s="42"/>
      <c r="D16" s="42"/>
      <c r="E16" s="42"/>
      <c r="F16" s="42"/>
      <c r="G16" s="42"/>
      <c r="H16" s="44" t="s">
        <v>62</v>
      </c>
    </row>
    <row r="17" spans="1:8" ht="30.4" customHeight="1" thickBot="1" x14ac:dyDescent="0.3">
      <c r="A17" s="37" t="s">
        <v>49</v>
      </c>
      <c r="B17" s="38" t="s">
        <v>48</v>
      </c>
      <c r="C17" s="38"/>
      <c r="D17" s="38"/>
      <c r="E17" s="38"/>
      <c r="F17" s="38"/>
      <c r="G17" s="38"/>
      <c r="H17" s="40" t="s">
        <v>63</v>
      </c>
    </row>
    <row r="18" spans="1:8" ht="30.4" customHeight="1" thickBot="1" x14ac:dyDescent="0.3">
      <c r="A18" s="41" t="s">
        <v>50</v>
      </c>
      <c r="B18" s="42" t="s">
        <v>51</v>
      </c>
      <c r="C18" s="42"/>
      <c r="D18" s="42"/>
      <c r="E18" s="42"/>
      <c r="F18" s="42"/>
      <c r="G18" s="42"/>
      <c r="H18" s="44" t="s">
        <v>64</v>
      </c>
    </row>
    <row r="19" spans="1:8" ht="30.4" customHeight="1" thickBot="1" x14ac:dyDescent="0.3">
      <c r="A19" s="37" t="s">
        <v>52</v>
      </c>
      <c r="B19" s="38" t="s">
        <v>53</v>
      </c>
      <c r="C19" s="38"/>
      <c r="D19" s="38"/>
      <c r="E19" s="38"/>
      <c r="F19" s="38"/>
      <c r="G19" s="38"/>
      <c r="H19" s="40" t="s">
        <v>65</v>
      </c>
    </row>
  </sheetData>
  <mergeCells count="1">
    <mergeCell ref="A6:F6"/>
  </mergeCells>
  <hyperlinks>
    <hyperlink ref="H6" r:id="rId1" xr:uid="{3104B6B1-06E9-4E01-9C41-AE0686AAD756}"/>
  </hyperlinks>
  <pageMargins left="0.7" right="0.7" top="0.75" bottom="0.75" header="0.3" footer="0.3"/>
  <pageSetup paperSize="9"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6E0A6-B0D7-44CF-8135-528E9CEF2CC6}">
  <dimension ref="A1:X234"/>
  <sheetViews>
    <sheetView tabSelected="1" topLeftCell="A76" zoomScale="70" zoomScaleNormal="70" workbookViewId="0">
      <selection activeCell="L101" sqref="L101"/>
    </sheetView>
  </sheetViews>
  <sheetFormatPr defaultColWidth="8.7109375" defaultRowHeight="15" x14ac:dyDescent="0.25"/>
  <cols>
    <col min="1" max="1" width="9.7109375" style="1" customWidth="1"/>
    <col min="2" max="2" width="10.85546875" style="1" bestFit="1" customWidth="1"/>
    <col min="3" max="3" width="10.28515625" style="88" bestFit="1" customWidth="1"/>
    <col min="4" max="4" width="14.5703125" style="1" bestFit="1" customWidth="1"/>
    <col min="5" max="5" width="37.7109375" style="1" customWidth="1"/>
    <col min="6" max="6" width="11.7109375" style="11" bestFit="1" customWidth="1"/>
    <col min="7" max="7" width="35" style="1" bestFit="1" customWidth="1"/>
    <col min="8" max="8" width="8.28515625" style="1" bestFit="1" customWidth="1"/>
    <col min="9" max="9" width="2.42578125" style="1" bestFit="1" customWidth="1"/>
    <col min="10" max="10" width="8.7109375" style="1" bestFit="1" customWidth="1"/>
    <col min="11" max="11" width="14.28515625" style="1" bestFit="1" customWidth="1"/>
    <col min="12" max="12" width="14.28515625" style="1" customWidth="1"/>
    <col min="13" max="13" width="10.140625" style="1" bestFit="1" customWidth="1"/>
    <col min="14" max="14" width="2.28515625" style="1" customWidth="1"/>
    <col min="15" max="15" width="12.28515625" style="1" bestFit="1" customWidth="1"/>
    <col min="16" max="16" width="67.42578125" style="1" customWidth="1"/>
    <col min="17" max="17" width="0.5703125" style="1" customWidth="1"/>
    <col min="18" max="18" width="13.7109375" style="1" customWidth="1"/>
    <col min="19" max="19" width="14.28515625" style="1" bestFit="1" customWidth="1"/>
    <col min="20" max="20" width="12.5703125" style="1" customWidth="1"/>
    <col min="21" max="21" width="11.28515625" style="1" customWidth="1"/>
    <col min="22" max="16384" width="8.7109375" style="1"/>
  </cols>
  <sheetData>
    <row r="1" spans="1:24" ht="31.9" customHeight="1" x14ac:dyDescent="0.25"/>
    <row r="2" spans="1:24" ht="66" customHeight="1" thickBot="1" x14ac:dyDescent="0.3">
      <c r="F2" s="1"/>
    </row>
    <row r="3" spans="1:24" ht="43.5" customHeight="1" thickBot="1" x14ac:dyDescent="0.3">
      <c r="A3" s="51" t="s">
        <v>28</v>
      </c>
      <c r="B3" s="52"/>
      <c r="C3" s="89"/>
      <c r="D3" s="142" t="s">
        <v>27</v>
      </c>
      <c r="E3" s="143"/>
      <c r="F3" s="143"/>
      <c r="G3" s="144"/>
      <c r="H3" s="12"/>
      <c r="I3" s="13"/>
      <c r="J3" s="13"/>
      <c r="K3" s="13"/>
      <c r="L3" s="13"/>
      <c r="M3" s="13"/>
      <c r="N3" s="13"/>
      <c r="O3" s="13"/>
      <c r="P3" s="14"/>
      <c r="Q3" s="2"/>
      <c r="R3" s="2"/>
    </row>
    <row r="4" spans="1:24" ht="21" x14ac:dyDescent="0.35">
      <c r="A4" s="17"/>
      <c r="B4" s="17"/>
      <c r="C4" s="90"/>
      <c r="D4" s="145" t="s">
        <v>26</v>
      </c>
      <c r="E4" s="145"/>
      <c r="F4" s="145"/>
      <c r="G4" s="145"/>
      <c r="H4" s="146" t="s">
        <v>1</v>
      </c>
      <c r="I4" s="145"/>
      <c r="J4" s="145"/>
      <c r="K4" s="145"/>
      <c r="L4" s="145"/>
      <c r="M4" s="145"/>
      <c r="N4" s="145"/>
      <c r="O4" s="147"/>
      <c r="P4" s="17"/>
      <c r="Q4" s="2"/>
      <c r="R4" s="24" t="s">
        <v>74</v>
      </c>
      <c r="S4" s="24" t="s">
        <v>30</v>
      </c>
      <c r="T4" s="24" t="s">
        <v>75</v>
      </c>
      <c r="U4" s="49" t="s">
        <v>76</v>
      </c>
    </row>
    <row r="5" spans="1:24" ht="28.9" customHeight="1" x14ac:dyDescent="0.35">
      <c r="A5" s="18"/>
      <c r="B5" s="18"/>
      <c r="C5" s="91"/>
      <c r="D5" s="19" t="s">
        <v>29</v>
      </c>
      <c r="E5" s="20" t="s">
        <v>12</v>
      </c>
      <c r="F5" s="20" t="s">
        <v>13</v>
      </c>
      <c r="G5" s="20" t="s">
        <v>11</v>
      </c>
      <c r="H5" s="148" t="s">
        <v>21</v>
      </c>
      <c r="I5" s="149"/>
      <c r="J5" s="149"/>
      <c r="K5" s="47" t="s">
        <v>2</v>
      </c>
      <c r="L5" s="47" t="s">
        <v>3</v>
      </c>
      <c r="M5" s="149" t="s">
        <v>4</v>
      </c>
      <c r="N5" s="149"/>
      <c r="O5" s="150"/>
      <c r="P5" s="22" t="s">
        <v>0</v>
      </c>
      <c r="Q5" s="2"/>
      <c r="R5" s="23"/>
      <c r="S5" s="23"/>
      <c r="T5" s="23"/>
      <c r="U5" s="50">
        <f>R5-T5</f>
        <v>0</v>
      </c>
      <c r="V5" s="4"/>
      <c r="W5" s="4"/>
    </row>
    <row r="6" spans="1:24" ht="15" customHeight="1" x14ac:dyDescent="0.25">
      <c r="A6" s="33"/>
      <c r="B6" s="62" t="s">
        <v>89</v>
      </c>
      <c r="C6" s="92" t="s">
        <v>5</v>
      </c>
      <c r="D6" s="86" t="s">
        <v>10</v>
      </c>
      <c r="E6" s="80" t="s">
        <v>286</v>
      </c>
      <c r="F6" s="80" t="s">
        <v>23</v>
      </c>
      <c r="G6" s="85" t="s">
        <v>278</v>
      </c>
      <c r="H6" s="69">
        <v>0.7</v>
      </c>
      <c r="I6" s="70" t="s">
        <v>31</v>
      </c>
      <c r="J6" s="70">
        <v>0.8</v>
      </c>
      <c r="K6" s="71" t="str">
        <f t="shared" ref="K6:K9" si="0">ROUND((IF(H6&lt;100%,H6*$U$5+$T$5,$R$5)),0)&amp;" til "&amp;ROUND((IF(J6&lt;100%,J6*$U$5+$T$5,$R$5)),0)</f>
        <v>0 til 0</v>
      </c>
      <c r="L6" s="71" t="str">
        <f t="shared" ref="L6:L9" si="1">ROUND(H6*$S$5*$H6,0)&amp;" til "&amp;ROUND(J6*$S$5*$J6,0)</f>
        <v>0 til 0</v>
      </c>
      <c r="M6" s="72">
        <f t="shared" ref="M6:M9" si="2">IF((H6*$S$5*$H6)=0,0,((2.8/(H6*$S$5*$H6))^(1/3)*500/86400))</f>
        <v>0</v>
      </c>
      <c r="N6" s="72" t="s">
        <v>31</v>
      </c>
      <c r="O6" s="73">
        <f t="shared" ref="O6:O9" si="3">IF((J6*$S$5*$H6)=0,0,((2.8/(J6*$S$5*$J6))^(1/3)*500/86400))</f>
        <v>0</v>
      </c>
      <c r="Q6" s="2"/>
      <c r="R6" s="137" t="s">
        <v>77</v>
      </c>
      <c r="S6" s="137" t="s">
        <v>221</v>
      </c>
      <c r="T6" s="139" t="s">
        <v>78</v>
      </c>
      <c r="U6" s="139" t="s">
        <v>79</v>
      </c>
      <c r="V6" s="4"/>
      <c r="W6" s="4"/>
    </row>
    <row r="7" spans="1:24" ht="18.75" x14ac:dyDescent="0.3">
      <c r="A7" s="35"/>
      <c r="B7" s="17"/>
      <c r="C7" s="76" t="s">
        <v>15</v>
      </c>
      <c r="D7" s="77" t="s">
        <v>20</v>
      </c>
      <c r="E7" s="56" t="s">
        <v>279</v>
      </c>
      <c r="F7" s="56" t="s">
        <v>22</v>
      </c>
      <c r="G7" s="59" t="s">
        <v>280</v>
      </c>
      <c r="H7" s="26">
        <v>0.85</v>
      </c>
      <c r="I7" s="27" t="s">
        <v>31</v>
      </c>
      <c r="J7" s="27">
        <v>0.92500000000000004</v>
      </c>
      <c r="K7" s="21" t="str">
        <f t="shared" si="0"/>
        <v>0 til 0</v>
      </c>
      <c r="L7" s="21" t="str">
        <f t="shared" si="1"/>
        <v>0 til 0</v>
      </c>
      <c r="M7" s="29">
        <f t="shared" si="2"/>
        <v>0</v>
      </c>
      <c r="N7" s="29" t="s">
        <v>31</v>
      </c>
      <c r="O7" s="28">
        <f t="shared" si="3"/>
        <v>0</v>
      </c>
      <c r="P7" s="60"/>
      <c r="Q7" s="2"/>
      <c r="R7" s="138"/>
      <c r="S7" s="138"/>
      <c r="T7" s="140"/>
      <c r="U7" s="140"/>
      <c r="V7" s="4"/>
      <c r="W7" s="4"/>
    </row>
    <row r="8" spans="1:24" x14ac:dyDescent="0.25">
      <c r="A8" s="33"/>
      <c r="B8" s="2"/>
      <c r="C8" s="63" t="s">
        <v>16</v>
      </c>
      <c r="D8" s="64" t="s">
        <v>10</v>
      </c>
      <c r="E8" s="94" t="s">
        <v>287</v>
      </c>
      <c r="F8" s="8" t="s">
        <v>22</v>
      </c>
      <c r="G8" s="53" t="s">
        <v>151</v>
      </c>
      <c r="H8" s="7">
        <v>0.8</v>
      </c>
      <c r="I8" s="25" t="s">
        <v>31</v>
      </c>
      <c r="J8" s="25">
        <v>0.8</v>
      </c>
      <c r="K8" s="9" t="str">
        <f t="shared" si="0"/>
        <v>0 til 0</v>
      </c>
      <c r="L8" s="9" t="str">
        <f t="shared" si="1"/>
        <v>0 til 0</v>
      </c>
      <c r="M8" s="30">
        <f t="shared" si="2"/>
        <v>0</v>
      </c>
      <c r="N8" s="30" t="s">
        <v>31</v>
      </c>
      <c r="O8" s="10">
        <f t="shared" si="3"/>
        <v>0</v>
      </c>
      <c r="Q8" s="2"/>
      <c r="R8" s="2"/>
      <c r="S8" s="34"/>
      <c r="T8" s="140"/>
      <c r="U8" s="140"/>
      <c r="V8" s="4"/>
      <c r="W8" s="4"/>
    </row>
    <row r="9" spans="1:24" ht="30" x14ac:dyDescent="0.25">
      <c r="A9" s="33"/>
      <c r="B9" s="17"/>
      <c r="C9" s="76" t="s">
        <v>17</v>
      </c>
      <c r="D9" s="77" t="s">
        <v>181</v>
      </c>
      <c r="E9" s="56" t="s">
        <v>282</v>
      </c>
      <c r="F9" s="56" t="s">
        <v>23</v>
      </c>
      <c r="G9" s="59" t="s">
        <v>283</v>
      </c>
      <c r="H9" s="26">
        <v>1.1000000000000001</v>
      </c>
      <c r="I9" s="27" t="s">
        <v>31</v>
      </c>
      <c r="J9" s="27">
        <v>1.1499999999999999</v>
      </c>
      <c r="K9" s="21" t="str">
        <f t="shared" si="0"/>
        <v>0 til 0</v>
      </c>
      <c r="L9" s="21" t="str">
        <f t="shared" si="1"/>
        <v>0 til 0</v>
      </c>
      <c r="M9" s="29">
        <f t="shared" si="2"/>
        <v>0</v>
      </c>
      <c r="N9" s="29" t="s">
        <v>31</v>
      </c>
      <c r="O9" s="28">
        <f t="shared" si="3"/>
        <v>0</v>
      </c>
      <c r="P9" s="130" t="s">
        <v>285</v>
      </c>
      <c r="Q9" s="2"/>
      <c r="R9" s="2"/>
      <c r="S9" s="57"/>
      <c r="T9" s="140"/>
      <c r="U9" s="140"/>
      <c r="V9" s="6"/>
      <c r="W9" s="6"/>
      <c r="X9" s="6"/>
    </row>
    <row r="10" spans="1:24" x14ac:dyDescent="0.25">
      <c r="A10" s="33"/>
      <c r="B10" s="2"/>
      <c r="C10" s="63" t="s">
        <v>18</v>
      </c>
      <c r="D10" s="65" t="s">
        <v>25</v>
      </c>
      <c r="E10" s="8"/>
      <c r="F10" s="8"/>
      <c r="G10" s="53"/>
      <c r="H10" s="7"/>
      <c r="I10" s="25"/>
      <c r="J10" s="25"/>
      <c r="K10" s="9"/>
      <c r="L10" s="9"/>
      <c r="M10" s="30"/>
      <c r="N10" s="30"/>
      <c r="O10" s="10"/>
      <c r="Q10" s="2"/>
      <c r="R10" s="2"/>
      <c r="S10" s="2"/>
      <c r="T10" s="140"/>
      <c r="U10" s="140"/>
      <c r="V10" s="6"/>
      <c r="W10" s="6"/>
      <c r="X10" s="6"/>
    </row>
    <row r="11" spans="1:24" x14ac:dyDescent="0.25">
      <c r="A11" s="33"/>
      <c r="B11" s="17"/>
      <c r="C11" s="76" t="s">
        <v>19</v>
      </c>
      <c r="D11" s="77" t="s">
        <v>20</v>
      </c>
      <c r="E11" s="78" t="s">
        <v>80</v>
      </c>
      <c r="F11" s="56" t="s">
        <v>198</v>
      </c>
      <c r="G11" s="79" t="s">
        <v>274</v>
      </c>
      <c r="H11" s="26">
        <v>0.95</v>
      </c>
      <c r="I11" s="27" t="s">
        <v>31</v>
      </c>
      <c r="J11" s="27">
        <v>1.05</v>
      </c>
      <c r="K11" s="21" t="str">
        <f t="shared" ref="K11:K14" si="4">ROUND((IF(H11&lt;100%,H11*$U$5+$T$5,$R$5)),0)&amp;" til "&amp;ROUND((IF(J11&lt;100%,J11*$U$5+$T$5,$R$5)),0)</f>
        <v>0 til 0</v>
      </c>
      <c r="L11" s="21" t="str">
        <f t="shared" ref="L11:L14" si="5">ROUND(H11*$S$5*$H11,0)&amp;" til "&amp;ROUND(J11*$S$5*$J11,0)</f>
        <v>0 til 0</v>
      </c>
      <c r="M11" s="29">
        <f t="shared" ref="M11:M14" si="6">IF((H11*$S$5*$H11)=0,0,((2.8/(H11*$S$5*$H11))^(1/3)*500/86400))</f>
        <v>0</v>
      </c>
      <c r="N11" s="29" t="s">
        <v>31</v>
      </c>
      <c r="O11" s="28">
        <f t="shared" ref="O11:O14" si="7">IF((J11*$S$5*$H11)=0,0,((2.8/(J11*$S$5*$J11))^(1/3)*500/86400))</f>
        <v>0</v>
      </c>
      <c r="P11" s="60"/>
      <c r="Q11" s="2"/>
      <c r="R11" s="2"/>
      <c r="S11" s="2"/>
      <c r="T11" s="141"/>
      <c r="U11" s="141"/>
      <c r="V11" s="48"/>
      <c r="W11" s="48"/>
      <c r="X11" s="48"/>
    </row>
    <row r="12" spans="1:24" x14ac:dyDescent="0.25">
      <c r="A12" s="33"/>
      <c r="B12" s="2"/>
      <c r="C12" s="63" t="s">
        <v>24</v>
      </c>
      <c r="D12" s="66" t="s">
        <v>10</v>
      </c>
      <c r="E12" s="94" t="s">
        <v>276</v>
      </c>
      <c r="F12" s="8"/>
      <c r="G12" s="67" t="s">
        <v>81</v>
      </c>
      <c r="H12" s="7">
        <v>0.65</v>
      </c>
      <c r="I12" s="25" t="s">
        <v>31</v>
      </c>
      <c r="J12" s="25">
        <v>0.7</v>
      </c>
      <c r="K12" s="9" t="str">
        <f t="shared" si="4"/>
        <v>0 til 0</v>
      </c>
      <c r="L12" s="9" t="str">
        <f t="shared" si="5"/>
        <v>0 til 0</v>
      </c>
      <c r="M12" s="30">
        <f t="shared" si="6"/>
        <v>0</v>
      </c>
      <c r="N12" s="30" t="s">
        <v>31</v>
      </c>
      <c r="O12" s="10">
        <f t="shared" si="7"/>
        <v>0</v>
      </c>
      <c r="P12" s="83"/>
      <c r="Q12" s="2"/>
      <c r="R12" s="2"/>
      <c r="S12" s="2"/>
      <c r="T12" s="94"/>
      <c r="U12" s="94"/>
      <c r="V12" s="48"/>
      <c r="W12" s="48"/>
      <c r="X12" s="48"/>
    </row>
    <row r="13" spans="1:24" x14ac:dyDescent="0.25">
      <c r="A13" s="33"/>
      <c r="B13" s="2"/>
      <c r="C13" s="63"/>
      <c r="D13" s="66" t="s">
        <v>181</v>
      </c>
      <c r="E13" s="94" t="s">
        <v>288</v>
      </c>
      <c r="F13" s="8" t="s">
        <v>84</v>
      </c>
      <c r="G13" s="67" t="s">
        <v>275</v>
      </c>
      <c r="H13" s="7">
        <v>1</v>
      </c>
      <c r="I13" s="25" t="s">
        <v>31</v>
      </c>
      <c r="J13" s="25">
        <v>1.1000000000000001</v>
      </c>
      <c r="K13" s="127" t="str">
        <f t="shared" si="4"/>
        <v>0 til 0</v>
      </c>
      <c r="L13" s="127" t="str">
        <f t="shared" si="5"/>
        <v>0 til 0</v>
      </c>
      <c r="M13" s="128">
        <f t="shared" si="6"/>
        <v>0</v>
      </c>
      <c r="N13" s="128" t="s">
        <v>31</v>
      </c>
      <c r="O13" s="129">
        <f t="shared" si="7"/>
        <v>0</v>
      </c>
      <c r="P13" s="83"/>
      <c r="Q13" s="2"/>
      <c r="R13" s="2"/>
      <c r="S13" s="2"/>
      <c r="T13" s="94"/>
      <c r="U13" s="94"/>
      <c r="V13" s="48"/>
      <c r="W13" s="48"/>
      <c r="X13" s="48"/>
    </row>
    <row r="14" spans="1:24" x14ac:dyDescent="0.25">
      <c r="A14" s="33"/>
      <c r="B14" s="2"/>
      <c r="C14" s="1"/>
      <c r="D14" s="87" t="s">
        <v>10</v>
      </c>
      <c r="E14" s="94" t="s">
        <v>276</v>
      </c>
      <c r="F14" s="8"/>
      <c r="G14" s="53" t="s">
        <v>81</v>
      </c>
      <c r="H14" s="7">
        <v>0.65</v>
      </c>
      <c r="I14" s="25" t="s">
        <v>31</v>
      </c>
      <c r="J14" s="25">
        <v>0.7</v>
      </c>
      <c r="K14" s="9" t="str">
        <f t="shared" si="4"/>
        <v>0 til 0</v>
      </c>
      <c r="L14" s="9" t="str">
        <f t="shared" si="5"/>
        <v>0 til 0</v>
      </c>
      <c r="M14" s="30">
        <f t="shared" si="6"/>
        <v>0</v>
      </c>
      <c r="N14" s="30" t="s">
        <v>31</v>
      </c>
      <c r="O14" s="10">
        <f t="shared" si="7"/>
        <v>0</v>
      </c>
      <c r="P14" s="75"/>
      <c r="Q14" s="2"/>
      <c r="R14" s="2"/>
      <c r="U14" s="6"/>
      <c r="V14" s="6"/>
      <c r="W14" s="6"/>
    </row>
    <row r="15" spans="1:24" x14ac:dyDescent="0.25">
      <c r="B15" s="62" t="s">
        <v>90</v>
      </c>
      <c r="C15" s="92" t="s">
        <v>5</v>
      </c>
      <c r="D15" s="86" t="s">
        <v>10</v>
      </c>
      <c r="E15" s="80" t="s">
        <v>277</v>
      </c>
      <c r="F15" s="80" t="s">
        <v>23</v>
      </c>
      <c r="G15" s="85" t="s">
        <v>278</v>
      </c>
      <c r="H15" s="69">
        <v>0.7</v>
      </c>
      <c r="I15" s="70" t="s">
        <v>31</v>
      </c>
      <c r="J15" s="70">
        <v>0.8</v>
      </c>
      <c r="K15" s="71" t="str">
        <f t="shared" ref="K15:K33" si="8">ROUND((IF(H15&lt;100%,H15*$U$5+$T$5,$R$5)),0)&amp;" til "&amp;ROUND((IF(J15&lt;100%,J15*$U$5+$T$5,$R$5)),0)</f>
        <v>0 til 0</v>
      </c>
      <c r="L15" s="71" t="str">
        <f t="shared" ref="L15:L33" si="9">ROUND(H15*$S$5*$H15,0)&amp;" til "&amp;ROUND(J15*$S$5*$J15,0)</f>
        <v>0 til 0</v>
      </c>
      <c r="M15" s="72">
        <f t="shared" ref="M15:M33" si="10">IF((H15*$S$5*$H15)=0,0,((2.8/(H15*$S$5*$H15))^(1/3)*500/86400))</f>
        <v>0</v>
      </c>
      <c r="N15" s="72" t="s">
        <v>31</v>
      </c>
      <c r="O15" s="73">
        <f t="shared" ref="O15:O33" si="11">IF((J15*$S$5*$H15)=0,0,((2.8/(J15*$S$5*$J15))^(1/3)*500/86400))</f>
        <v>0</v>
      </c>
      <c r="Q15" s="2"/>
      <c r="R15" s="2"/>
      <c r="U15" s="6"/>
      <c r="V15" s="6"/>
      <c r="W15" s="6"/>
    </row>
    <row r="16" spans="1:24" x14ac:dyDescent="0.25">
      <c r="B16" s="17"/>
      <c r="C16" s="76" t="s">
        <v>15</v>
      </c>
      <c r="D16" s="77" t="s">
        <v>20</v>
      </c>
      <c r="E16" s="56" t="s">
        <v>281</v>
      </c>
      <c r="F16" s="56" t="s">
        <v>22</v>
      </c>
      <c r="G16" s="59" t="s">
        <v>280</v>
      </c>
      <c r="H16" s="26">
        <v>0.85</v>
      </c>
      <c r="I16" s="27" t="s">
        <v>31</v>
      </c>
      <c r="J16" s="27">
        <v>0.92500000000000004</v>
      </c>
      <c r="K16" s="21" t="str">
        <f t="shared" si="8"/>
        <v>0 til 0</v>
      </c>
      <c r="L16" s="21" t="str">
        <f t="shared" si="9"/>
        <v>0 til 0</v>
      </c>
      <c r="M16" s="29">
        <f t="shared" si="10"/>
        <v>0</v>
      </c>
      <c r="N16" s="29" t="s">
        <v>31</v>
      </c>
      <c r="O16" s="28">
        <f t="shared" si="11"/>
        <v>0</v>
      </c>
      <c r="P16" s="60"/>
      <c r="Q16" s="2"/>
      <c r="R16" s="2"/>
      <c r="U16" s="6"/>
      <c r="V16" s="6"/>
      <c r="W16" s="6"/>
    </row>
    <row r="17" spans="1:23" x14ac:dyDescent="0.25">
      <c r="B17" s="2"/>
      <c r="C17" s="63" t="s">
        <v>16</v>
      </c>
      <c r="D17" s="64" t="s">
        <v>10</v>
      </c>
      <c r="E17" s="58" t="s">
        <v>236</v>
      </c>
      <c r="F17" s="8" t="s">
        <v>22</v>
      </c>
      <c r="G17" s="53" t="s">
        <v>151</v>
      </c>
      <c r="H17" s="7">
        <v>0.8</v>
      </c>
      <c r="I17" s="25" t="s">
        <v>31</v>
      </c>
      <c r="J17" s="25">
        <v>0.8</v>
      </c>
      <c r="K17" s="9" t="str">
        <f t="shared" si="8"/>
        <v>0 til 0</v>
      </c>
      <c r="L17" s="9" t="str">
        <f t="shared" si="9"/>
        <v>0 til 0</v>
      </c>
      <c r="M17" s="30">
        <f t="shared" si="10"/>
        <v>0</v>
      </c>
      <c r="N17" s="30" t="s">
        <v>31</v>
      </c>
      <c r="O17" s="10">
        <f t="shared" si="11"/>
        <v>0</v>
      </c>
      <c r="Q17" s="2"/>
      <c r="R17" s="2"/>
      <c r="U17" s="6"/>
      <c r="V17" s="6"/>
      <c r="W17" s="6"/>
    </row>
    <row r="18" spans="1:23" ht="30" x14ac:dyDescent="0.25">
      <c r="B18" s="17"/>
      <c r="C18" s="76" t="s">
        <v>17</v>
      </c>
      <c r="D18" s="77" t="s">
        <v>181</v>
      </c>
      <c r="E18" s="56" t="s">
        <v>284</v>
      </c>
      <c r="F18" s="56" t="s">
        <v>23</v>
      </c>
      <c r="G18" s="59" t="s">
        <v>283</v>
      </c>
      <c r="H18" s="26">
        <v>1.1000000000000001</v>
      </c>
      <c r="I18" s="27" t="s">
        <v>31</v>
      </c>
      <c r="J18" s="27">
        <v>1.1499999999999999</v>
      </c>
      <c r="K18" s="21" t="str">
        <f t="shared" si="8"/>
        <v>0 til 0</v>
      </c>
      <c r="L18" s="21" t="str">
        <f t="shared" si="9"/>
        <v>0 til 0</v>
      </c>
      <c r="M18" s="29">
        <f t="shared" si="10"/>
        <v>0</v>
      </c>
      <c r="N18" s="29" t="s">
        <v>31</v>
      </c>
      <c r="O18" s="28">
        <f t="shared" si="11"/>
        <v>0</v>
      </c>
      <c r="P18" s="130" t="s">
        <v>285</v>
      </c>
      <c r="Q18" s="2"/>
      <c r="R18" s="2"/>
      <c r="U18" s="6"/>
      <c r="V18" s="6"/>
      <c r="W18" s="6"/>
    </row>
    <row r="19" spans="1:23" x14ac:dyDescent="0.25">
      <c r="B19" s="2"/>
      <c r="C19" s="63" t="s">
        <v>18</v>
      </c>
      <c r="D19" s="65" t="s">
        <v>25</v>
      </c>
      <c r="E19" s="8"/>
      <c r="F19" s="8"/>
      <c r="G19" s="53"/>
      <c r="H19" s="7"/>
      <c r="I19" s="25"/>
      <c r="J19" s="25"/>
      <c r="K19" s="9"/>
      <c r="L19" s="9"/>
      <c r="M19" s="30"/>
      <c r="N19" s="30"/>
      <c r="O19" s="10"/>
      <c r="Q19" s="2"/>
      <c r="R19" s="2"/>
      <c r="U19" s="6"/>
      <c r="V19" s="6"/>
      <c r="W19" s="6"/>
    </row>
    <row r="20" spans="1:23" x14ac:dyDescent="0.25">
      <c r="B20" s="17"/>
      <c r="C20" s="76" t="s">
        <v>19</v>
      </c>
      <c r="D20" s="77" t="s">
        <v>20</v>
      </c>
      <c r="E20" s="78" t="s">
        <v>82</v>
      </c>
      <c r="F20" s="56" t="s">
        <v>198</v>
      </c>
      <c r="G20" s="79" t="s">
        <v>274</v>
      </c>
      <c r="H20" s="26">
        <v>0.95</v>
      </c>
      <c r="I20" s="27" t="s">
        <v>31</v>
      </c>
      <c r="J20" s="27">
        <v>1.05</v>
      </c>
      <c r="K20" s="21" t="str">
        <f t="shared" si="8"/>
        <v>0 til 0</v>
      </c>
      <c r="L20" s="21" t="str">
        <f t="shared" si="9"/>
        <v>0 til 0</v>
      </c>
      <c r="M20" s="29">
        <f t="shared" si="10"/>
        <v>0</v>
      </c>
      <c r="N20" s="29" t="s">
        <v>31</v>
      </c>
      <c r="O20" s="28">
        <f t="shared" si="11"/>
        <v>0</v>
      </c>
      <c r="P20" s="60"/>
      <c r="Q20" s="2"/>
      <c r="R20" s="2"/>
    </row>
    <row r="21" spans="1:23" x14ac:dyDescent="0.25">
      <c r="B21" s="2"/>
      <c r="C21" s="63" t="s">
        <v>24</v>
      </c>
      <c r="D21" s="66" t="s">
        <v>10</v>
      </c>
      <c r="E21" s="94" t="s">
        <v>276</v>
      </c>
      <c r="F21" s="8"/>
      <c r="G21" s="67" t="s">
        <v>81</v>
      </c>
      <c r="H21" s="7">
        <v>0.65</v>
      </c>
      <c r="I21" s="25" t="s">
        <v>31</v>
      </c>
      <c r="J21" s="25">
        <v>0.7</v>
      </c>
      <c r="K21" s="9" t="str">
        <f t="shared" ref="K21:K22" si="12">ROUND((IF(H21&lt;100%,H21*$U$5+$T$5,$R$5)),0)&amp;" til "&amp;ROUND((IF(J21&lt;100%,J21*$U$5+$T$5,$R$5)),0)</f>
        <v>0 til 0</v>
      </c>
      <c r="L21" s="9" t="str">
        <f t="shared" ref="L21:L22" si="13">ROUND(H21*$S$5*$H21,0)&amp;" til "&amp;ROUND(J21*$S$5*$J21,0)</f>
        <v>0 til 0</v>
      </c>
      <c r="M21" s="30">
        <f t="shared" ref="M21:M22" si="14">IF((H21*$S$5*$H21)=0,0,((2.8/(H21*$S$5*$H21))^(1/3)*500/86400))</f>
        <v>0</v>
      </c>
      <c r="N21" s="30" t="s">
        <v>31</v>
      </c>
      <c r="O21" s="10">
        <f t="shared" ref="O21:O22" si="15">IF((J21*$S$5*$H21)=0,0,((2.8/(J21*$S$5*$J21))^(1/3)*500/86400))</f>
        <v>0</v>
      </c>
      <c r="P21" s="83"/>
      <c r="Q21" s="2"/>
      <c r="R21" s="2"/>
    </row>
    <row r="22" spans="1:23" x14ac:dyDescent="0.25">
      <c r="B22" s="2"/>
      <c r="C22" s="63"/>
      <c r="D22" s="66" t="s">
        <v>181</v>
      </c>
      <c r="E22" s="94" t="s">
        <v>86</v>
      </c>
      <c r="F22" s="8" t="s">
        <v>84</v>
      </c>
      <c r="G22" s="67" t="s">
        <v>275</v>
      </c>
      <c r="H22" s="7">
        <v>1</v>
      </c>
      <c r="I22" s="25" t="s">
        <v>31</v>
      </c>
      <c r="J22" s="25">
        <v>1.1000000000000001</v>
      </c>
      <c r="K22" s="127" t="str">
        <f t="shared" si="12"/>
        <v>0 til 0</v>
      </c>
      <c r="L22" s="127" t="str">
        <f t="shared" si="13"/>
        <v>0 til 0</v>
      </c>
      <c r="M22" s="128">
        <f t="shared" si="14"/>
        <v>0</v>
      </c>
      <c r="N22" s="128" t="s">
        <v>31</v>
      </c>
      <c r="O22" s="129">
        <f t="shared" si="15"/>
        <v>0</v>
      </c>
      <c r="P22" s="83"/>
      <c r="Q22" s="2"/>
      <c r="R22" s="2"/>
    </row>
    <row r="23" spans="1:23" x14ac:dyDescent="0.25">
      <c r="B23" s="2"/>
      <c r="C23" s="1"/>
      <c r="D23" s="87" t="s">
        <v>10</v>
      </c>
      <c r="E23" s="58" t="s">
        <v>276</v>
      </c>
      <c r="F23" s="8"/>
      <c r="G23" s="53" t="s">
        <v>81</v>
      </c>
      <c r="H23" s="7">
        <v>0.65</v>
      </c>
      <c r="I23" s="25" t="s">
        <v>31</v>
      </c>
      <c r="J23" s="25">
        <v>0.7</v>
      </c>
      <c r="K23" s="9" t="str">
        <f t="shared" si="8"/>
        <v>0 til 0</v>
      </c>
      <c r="L23" s="9" t="str">
        <f t="shared" si="9"/>
        <v>0 til 0</v>
      </c>
      <c r="M23" s="30">
        <f t="shared" si="10"/>
        <v>0</v>
      </c>
      <c r="N23" s="30" t="s">
        <v>31</v>
      </c>
      <c r="O23" s="10">
        <f t="shared" si="11"/>
        <v>0</v>
      </c>
      <c r="P23" s="75"/>
      <c r="Q23" s="2"/>
      <c r="R23" s="2"/>
    </row>
    <row r="24" spans="1:23" x14ac:dyDescent="0.25">
      <c r="B24" s="62" t="s">
        <v>91</v>
      </c>
      <c r="C24" s="92" t="s">
        <v>5</v>
      </c>
      <c r="D24" s="86" t="s">
        <v>10</v>
      </c>
      <c r="E24" s="80" t="s">
        <v>289</v>
      </c>
      <c r="F24" s="80" t="s">
        <v>84</v>
      </c>
      <c r="G24" s="85" t="s">
        <v>81</v>
      </c>
      <c r="H24" s="69">
        <v>0.7</v>
      </c>
      <c r="I24" s="70" t="s">
        <v>31</v>
      </c>
      <c r="J24" s="70">
        <v>0.77500000000000002</v>
      </c>
      <c r="K24" s="71" t="str">
        <f t="shared" si="8"/>
        <v>0 til 0</v>
      </c>
      <c r="L24" s="71" t="str">
        <f t="shared" si="9"/>
        <v>0 til 0</v>
      </c>
      <c r="M24" s="72">
        <f t="shared" si="10"/>
        <v>0</v>
      </c>
      <c r="N24" s="72" t="s">
        <v>31</v>
      </c>
      <c r="O24" s="73">
        <f t="shared" si="11"/>
        <v>0</v>
      </c>
      <c r="Q24" s="2"/>
      <c r="R24" s="2"/>
    </row>
    <row r="25" spans="1:23" x14ac:dyDescent="0.25">
      <c r="B25" s="17"/>
      <c r="C25" s="76" t="s">
        <v>15</v>
      </c>
      <c r="D25" s="77" t="s">
        <v>20</v>
      </c>
      <c r="E25" s="56" t="s">
        <v>180</v>
      </c>
      <c r="F25" s="56" t="s">
        <v>22</v>
      </c>
      <c r="G25" s="59">
        <v>30</v>
      </c>
      <c r="H25" s="26">
        <v>0.9</v>
      </c>
      <c r="I25" s="27" t="s">
        <v>31</v>
      </c>
      <c r="J25" s="27">
        <v>0.95</v>
      </c>
      <c r="K25" s="21" t="str">
        <f t="shared" si="8"/>
        <v>0 til 0</v>
      </c>
      <c r="L25" s="21" t="str">
        <f t="shared" si="9"/>
        <v>0 til 0</v>
      </c>
      <c r="M25" s="29">
        <f t="shared" si="10"/>
        <v>0</v>
      </c>
      <c r="N25" s="29" t="s">
        <v>31</v>
      </c>
      <c r="O25" s="28">
        <f t="shared" si="11"/>
        <v>0</v>
      </c>
      <c r="P25" s="60"/>
      <c r="Q25" s="2"/>
      <c r="R25" s="2"/>
    </row>
    <row r="26" spans="1:23" x14ac:dyDescent="0.25">
      <c r="B26" s="2"/>
      <c r="C26" s="63" t="s">
        <v>16</v>
      </c>
      <c r="D26" s="64" t="s">
        <v>10</v>
      </c>
      <c r="E26" s="58" t="s">
        <v>290</v>
      </c>
      <c r="F26" s="131" t="s">
        <v>248</v>
      </c>
      <c r="G26" s="53" t="s">
        <v>81</v>
      </c>
      <c r="H26" s="7">
        <v>0.7</v>
      </c>
      <c r="I26" s="25" t="s">
        <v>31</v>
      </c>
      <c r="J26" s="25">
        <v>0.75</v>
      </c>
      <c r="K26" s="9" t="str">
        <f t="shared" si="8"/>
        <v>0 til 0</v>
      </c>
      <c r="L26" s="9" t="str">
        <f t="shared" si="9"/>
        <v>0 til 0</v>
      </c>
      <c r="M26" s="30">
        <f t="shared" si="10"/>
        <v>0</v>
      </c>
      <c r="N26" s="30" t="s">
        <v>31</v>
      </c>
      <c r="O26" s="10">
        <f t="shared" si="11"/>
        <v>0</v>
      </c>
      <c r="Q26" s="2"/>
      <c r="R26" s="2"/>
    </row>
    <row r="27" spans="1:23" ht="30" x14ac:dyDescent="0.25">
      <c r="B27" s="17"/>
      <c r="C27" s="76" t="s">
        <v>17</v>
      </c>
      <c r="D27" s="77" t="s">
        <v>20</v>
      </c>
      <c r="E27" s="56" t="s">
        <v>291</v>
      </c>
      <c r="F27" s="56" t="s">
        <v>23</v>
      </c>
      <c r="G27" s="59" t="s">
        <v>283</v>
      </c>
      <c r="H27" s="26">
        <v>1.1000000000000001</v>
      </c>
      <c r="I27" s="27" t="s">
        <v>31</v>
      </c>
      <c r="J27" s="27">
        <v>1.2</v>
      </c>
      <c r="K27" s="21" t="str">
        <f t="shared" si="8"/>
        <v>0 til 0</v>
      </c>
      <c r="L27" s="21" t="str">
        <f t="shared" si="9"/>
        <v>0 til 0</v>
      </c>
      <c r="M27" s="29">
        <f t="shared" si="10"/>
        <v>0</v>
      </c>
      <c r="N27" s="29" t="s">
        <v>31</v>
      </c>
      <c r="O27" s="28">
        <f t="shared" si="11"/>
        <v>0</v>
      </c>
      <c r="P27" s="130" t="s">
        <v>285</v>
      </c>
      <c r="Q27" s="2"/>
      <c r="R27" s="2"/>
    </row>
    <row r="28" spans="1:23" x14ac:dyDescent="0.25">
      <c r="B28" s="2"/>
      <c r="C28" s="63" t="s">
        <v>18</v>
      </c>
      <c r="D28" s="65" t="s">
        <v>272</v>
      </c>
      <c r="E28" s="8" t="s">
        <v>273</v>
      </c>
      <c r="F28" s="8"/>
      <c r="G28" s="53">
        <v>22</v>
      </c>
      <c r="H28" s="7">
        <v>0.6</v>
      </c>
      <c r="I28" s="25" t="s">
        <v>31</v>
      </c>
      <c r="J28" s="25">
        <v>0.7</v>
      </c>
      <c r="K28" s="9" t="str">
        <f t="shared" si="8"/>
        <v>0 til 0</v>
      </c>
      <c r="L28" s="9" t="str">
        <f t="shared" si="9"/>
        <v>0 til 0</v>
      </c>
      <c r="M28" s="30">
        <f t="shared" si="10"/>
        <v>0</v>
      </c>
      <c r="N28" s="30" t="s">
        <v>31</v>
      </c>
      <c r="O28" s="10">
        <f t="shared" si="11"/>
        <v>0</v>
      </c>
      <c r="Q28" s="2"/>
      <c r="R28" s="2"/>
    </row>
    <row r="29" spans="1:23" ht="46.5" customHeight="1" x14ac:dyDescent="0.25">
      <c r="B29" s="17"/>
      <c r="C29" s="132" t="s">
        <v>118</v>
      </c>
      <c r="D29" s="77"/>
      <c r="E29" s="78"/>
      <c r="F29" s="56"/>
      <c r="G29" s="79"/>
      <c r="H29" s="26"/>
      <c r="I29" s="27"/>
      <c r="J29" s="27"/>
      <c r="K29" s="21"/>
      <c r="L29" s="21"/>
      <c r="M29" s="29"/>
      <c r="N29" s="29"/>
      <c r="O29" s="28"/>
      <c r="P29" s="60"/>
      <c r="Q29" s="2"/>
      <c r="R29" s="2"/>
    </row>
    <row r="30" spans="1:23" x14ac:dyDescent="0.25">
      <c r="B30" s="2"/>
      <c r="C30" s="63"/>
      <c r="D30" s="65"/>
      <c r="E30" s="58"/>
      <c r="F30" s="8"/>
      <c r="G30" s="53"/>
      <c r="H30" s="7"/>
      <c r="I30" s="25"/>
      <c r="J30" s="25"/>
      <c r="K30" s="9"/>
      <c r="L30" s="9"/>
      <c r="M30" s="30"/>
      <c r="N30" s="30"/>
      <c r="O30" s="10"/>
      <c r="P30" s="75"/>
      <c r="Q30" s="2"/>
      <c r="R30" s="2"/>
    </row>
    <row r="31" spans="1:23" x14ac:dyDescent="0.25">
      <c r="B31" s="62" t="s">
        <v>92</v>
      </c>
      <c r="C31" s="92" t="s">
        <v>5</v>
      </c>
      <c r="D31" s="86" t="s">
        <v>10</v>
      </c>
      <c r="E31" s="80" t="s">
        <v>310</v>
      </c>
      <c r="F31" s="80" t="s">
        <v>22</v>
      </c>
      <c r="G31" s="85" t="s">
        <v>88</v>
      </c>
      <c r="H31" s="69">
        <v>0.67500000000000004</v>
      </c>
      <c r="I31" s="70" t="s">
        <v>31</v>
      </c>
      <c r="J31" s="70">
        <v>0.75</v>
      </c>
      <c r="K31" s="71" t="str">
        <f t="shared" ref="K31" si="16">ROUND((IF(H31&lt;100%,H31*$U$5+$T$5,$R$5)),0)&amp;" til "&amp;ROUND((IF(J31&lt;100%,J31*$U$5+$T$5,$R$5)),0)</f>
        <v>0 til 0</v>
      </c>
      <c r="L31" s="71" t="str">
        <f t="shared" ref="L31" si="17">ROUND(H31*$S$5*$H31,0)&amp;" til "&amp;ROUND(J31*$S$5*$J31,0)</f>
        <v>0 til 0</v>
      </c>
      <c r="M31" s="72">
        <f t="shared" ref="M31" si="18">IF((H31*$S$5*$H31)=0,0,((2.8/(H31*$S$5*$H31))^(1/3)*500/86400))</f>
        <v>0</v>
      </c>
      <c r="N31" s="72" t="s">
        <v>31</v>
      </c>
      <c r="O31" s="73">
        <f t="shared" ref="O31" si="19">IF((J31*$S$5*$H31)=0,0,((2.8/(J31*$S$5*$J31))^(1/3)*500/86400))</f>
        <v>0</v>
      </c>
    </row>
    <row r="32" spans="1:23" x14ac:dyDescent="0.25">
      <c r="A32" s="2"/>
      <c r="B32" s="17"/>
      <c r="C32" s="76" t="s">
        <v>15</v>
      </c>
      <c r="D32" s="77" t="s">
        <v>120</v>
      </c>
      <c r="E32" s="56" t="s">
        <v>299</v>
      </c>
      <c r="F32" s="56" t="s">
        <v>293</v>
      </c>
      <c r="G32" s="59" t="s">
        <v>295</v>
      </c>
      <c r="H32" s="26">
        <v>0.8</v>
      </c>
      <c r="I32" s="27" t="s">
        <v>31</v>
      </c>
      <c r="J32" s="27">
        <v>0.85</v>
      </c>
      <c r="K32" s="21" t="str">
        <f t="shared" si="8"/>
        <v>0 til 0</v>
      </c>
      <c r="L32" s="21" t="str">
        <f t="shared" si="9"/>
        <v>0 til 0</v>
      </c>
      <c r="M32" s="29">
        <f t="shared" si="10"/>
        <v>0</v>
      </c>
      <c r="N32" s="29" t="s">
        <v>31</v>
      </c>
      <c r="O32" s="28">
        <f t="shared" si="11"/>
        <v>0</v>
      </c>
      <c r="P32" s="60"/>
      <c r="Q32" s="2"/>
    </row>
    <row r="33" spans="1:22" x14ac:dyDescent="0.25">
      <c r="A33" s="2"/>
      <c r="B33" s="2"/>
      <c r="C33" s="63" t="s">
        <v>16</v>
      </c>
      <c r="D33" s="64" t="s">
        <v>10</v>
      </c>
      <c r="E33" s="94" t="s">
        <v>87</v>
      </c>
      <c r="F33" s="81" t="s">
        <v>23</v>
      </c>
      <c r="G33" s="67" t="s">
        <v>278</v>
      </c>
      <c r="H33" s="7">
        <v>0.65</v>
      </c>
      <c r="I33" s="25" t="s">
        <v>31</v>
      </c>
      <c r="J33" s="25">
        <v>0.75</v>
      </c>
      <c r="K33" s="9" t="str">
        <f t="shared" si="8"/>
        <v>0 til 0</v>
      </c>
      <c r="L33" s="9" t="str">
        <f t="shared" si="9"/>
        <v>0 til 0</v>
      </c>
      <c r="M33" s="30">
        <f t="shared" si="10"/>
        <v>0</v>
      </c>
      <c r="N33" s="30" t="s">
        <v>31</v>
      </c>
      <c r="O33" s="10">
        <f t="shared" si="11"/>
        <v>0</v>
      </c>
      <c r="Q33" s="2"/>
    </row>
    <row r="34" spans="1:22" x14ac:dyDescent="0.25">
      <c r="B34" s="17"/>
      <c r="C34" s="76" t="s">
        <v>17</v>
      </c>
      <c r="D34" s="77" t="s">
        <v>20</v>
      </c>
      <c r="E34" s="56" t="s">
        <v>305</v>
      </c>
      <c r="F34" s="56" t="s">
        <v>22</v>
      </c>
      <c r="G34" s="59" t="s">
        <v>127</v>
      </c>
      <c r="H34" s="26">
        <v>0.82499999999999996</v>
      </c>
      <c r="I34" s="27" t="s">
        <v>31</v>
      </c>
      <c r="J34" s="27">
        <v>0.9</v>
      </c>
      <c r="K34" s="21" t="str">
        <f t="shared" ref="K34:K52" si="20">ROUND((IF(H34&lt;100%,H34*$U$5+$T$5,$R$5)),0)&amp;" til "&amp;ROUND((IF(J34&lt;100%,J34*$U$5+$T$5,$R$5)),0)</f>
        <v>0 til 0</v>
      </c>
      <c r="L34" s="21" t="str">
        <f t="shared" ref="L34:L52" si="21">ROUND(H34*$S$5*$H34,0)&amp;" til "&amp;ROUND(J34*$S$5*$J34,0)</f>
        <v>0 til 0</v>
      </c>
      <c r="M34" s="29">
        <f t="shared" ref="M34:M52" si="22">IF((H34*$S$5*$H34)=0,0,((2.8/(H34*$S$5*$H34))^(1/3)*500/86400))</f>
        <v>0</v>
      </c>
      <c r="N34" s="29" t="s">
        <v>31</v>
      </c>
      <c r="O34" s="28">
        <f t="shared" ref="O34:O52" si="23">IF((J34*$S$5*$H34)=0,0,((2.8/(J34*$S$5*$J34))^(1/3)*500/86400))</f>
        <v>0</v>
      </c>
      <c r="P34" s="16"/>
      <c r="Q34" s="2"/>
      <c r="R34" s="2"/>
    </row>
    <row r="35" spans="1:22" x14ac:dyDescent="0.25">
      <c r="B35" s="2"/>
      <c r="C35" s="63" t="s">
        <v>18</v>
      </c>
      <c r="D35" s="65" t="s">
        <v>25</v>
      </c>
      <c r="E35" s="8"/>
      <c r="F35" s="8"/>
      <c r="G35" s="53"/>
      <c r="H35" s="7"/>
      <c r="I35" s="25" t="s">
        <v>31</v>
      </c>
      <c r="J35" s="25"/>
      <c r="K35" s="9" t="str">
        <f t="shared" si="20"/>
        <v>0 til 0</v>
      </c>
      <c r="L35" s="9" t="str">
        <f t="shared" si="21"/>
        <v>0 til 0</v>
      </c>
      <c r="M35" s="30">
        <f t="shared" si="22"/>
        <v>0</v>
      </c>
      <c r="N35" s="30" t="s">
        <v>31</v>
      </c>
      <c r="O35" s="10">
        <f t="shared" si="23"/>
        <v>0</v>
      </c>
      <c r="Q35" s="2"/>
      <c r="R35" s="2"/>
    </row>
    <row r="36" spans="1:22" ht="45" x14ac:dyDescent="0.25">
      <c r="B36" s="17"/>
      <c r="C36" s="76" t="s">
        <v>19</v>
      </c>
      <c r="D36" s="77" t="s">
        <v>10</v>
      </c>
      <c r="E36" s="78" t="s">
        <v>312</v>
      </c>
      <c r="F36" s="78" t="s">
        <v>311</v>
      </c>
      <c r="G36" s="79" t="s">
        <v>81</v>
      </c>
      <c r="H36" s="26">
        <v>0.67500000000000004</v>
      </c>
      <c r="I36" s="27" t="s">
        <v>31</v>
      </c>
      <c r="J36" s="27">
        <v>0.75</v>
      </c>
      <c r="K36" s="21" t="str">
        <f t="shared" si="20"/>
        <v>0 til 0</v>
      </c>
      <c r="L36" s="21" t="str">
        <f t="shared" si="21"/>
        <v>0 til 0</v>
      </c>
      <c r="M36" s="29">
        <f t="shared" si="22"/>
        <v>0</v>
      </c>
      <c r="N36" s="29" t="s">
        <v>31</v>
      </c>
      <c r="O36" s="28">
        <f t="shared" si="23"/>
        <v>0</v>
      </c>
      <c r="P36" s="60"/>
    </row>
    <row r="37" spans="1:22" ht="60" x14ac:dyDescent="0.25">
      <c r="A37" s="2"/>
      <c r="B37" s="82"/>
      <c r="C37" s="63" t="s">
        <v>24</v>
      </c>
      <c r="D37" s="68" t="s">
        <v>132</v>
      </c>
      <c r="E37" s="99" t="s">
        <v>330</v>
      </c>
      <c r="F37" s="8" t="s">
        <v>23</v>
      </c>
      <c r="G37" s="53" t="s">
        <v>328</v>
      </c>
      <c r="H37" s="7">
        <v>0.7</v>
      </c>
      <c r="I37" s="25" t="s">
        <v>31</v>
      </c>
      <c r="J37" s="25">
        <v>0.85</v>
      </c>
      <c r="K37" s="9" t="str">
        <f t="shared" si="20"/>
        <v>0 til 0</v>
      </c>
      <c r="L37" s="9" t="str">
        <f t="shared" si="21"/>
        <v>0 til 0</v>
      </c>
      <c r="M37" s="30">
        <f t="shared" si="22"/>
        <v>0</v>
      </c>
      <c r="N37" s="30" t="s">
        <v>31</v>
      </c>
      <c r="O37" s="10">
        <f t="shared" si="23"/>
        <v>0</v>
      </c>
      <c r="P37" s="84" t="s">
        <v>331</v>
      </c>
      <c r="Q37" s="2"/>
    </row>
    <row r="38" spans="1:22" x14ac:dyDescent="0.25">
      <c r="B38" s="62" t="s">
        <v>93</v>
      </c>
      <c r="C38" s="92" t="s">
        <v>5</v>
      </c>
      <c r="D38" s="86" t="s">
        <v>10</v>
      </c>
      <c r="E38" s="80" t="s">
        <v>309</v>
      </c>
      <c r="F38" s="80" t="s">
        <v>22</v>
      </c>
      <c r="G38" s="85" t="s">
        <v>88</v>
      </c>
      <c r="H38" s="69">
        <v>0.67500000000000004</v>
      </c>
      <c r="I38" s="70" t="s">
        <v>31</v>
      </c>
      <c r="J38" s="70">
        <v>0.75</v>
      </c>
      <c r="K38" s="71" t="str">
        <f t="shared" ref="K38" si="24">ROUND((IF(H38&lt;100%,H38*$U$5+$T$5,$R$5)),0)&amp;" til "&amp;ROUND((IF(J38&lt;100%,J38*$U$5+$T$5,$R$5)),0)</f>
        <v>0 til 0</v>
      </c>
      <c r="L38" s="71" t="str">
        <f t="shared" ref="L38" si="25">ROUND(H38*$S$5*$H38,0)&amp;" til "&amp;ROUND(J38*$S$5*$J38,0)</f>
        <v>0 til 0</v>
      </c>
      <c r="M38" s="72">
        <f t="shared" ref="M38" si="26">IF((H38*$S$5*$H38)=0,0,((2.8/(H38*$S$5*$H38))^(1/3)*500/86400))</f>
        <v>0</v>
      </c>
      <c r="N38" s="72" t="s">
        <v>31</v>
      </c>
      <c r="O38" s="73">
        <f t="shared" ref="O38" si="27">IF((J38*$S$5*$H38)=0,0,((2.8/(J38*$S$5*$J38))^(1/3)*500/86400))</f>
        <v>0</v>
      </c>
    </row>
    <row r="39" spans="1:22" x14ac:dyDescent="0.25">
      <c r="A39" s="2"/>
      <c r="B39" s="17"/>
      <c r="C39" s="76" t="s">
        <v>15</v>
      </c>
      <c r="D39" s="77" t="s">
        <v>120</v>
      </c>
      <c r="E39" s="56" t="s">
        <v>298</v>
      </c>
      <c r="F39" s="56" t="s">
        <v>293</v>
      </c>
      <c r="G39" s="59" t="s">
        <v>295</v>
      </c>
      <c r="H39" s="26">
        <v>0.8</v>
      </c>
      <c r="I39" s="27" t="s">
        <v>31</v>
      </c>
      <c r="J39" s="27">
        <v>0.85</v>
      </c>
      <c r="K39" s="21" t="str">
        <f t="shared" ref="K39:K40" si="28">ROUND((IF(H39&lt;100%,H39*$U$5+$T$5,$R$5)),0)&amp;" til "&amp;ROUND((IF(J39&lt;100%,J39*$U$5+$T$5,$R$5)),0)</f>
        <v>0 til 0</v>
      </c>
      <c r="L39" s="21" t="str">
        <f t="shared" ref="L39:L40" si="29">ROUND(H39*$S$5*$H39,0)&amp;" til "&amp;ROUND(J39*$S$5*$J39,0)</f>
        <v>0 til 0</v>
      </c>
      <c r="M39" s="29">
        <f t="shared" ref="M39:M40" si="30">IF((H39*$S$5*$H39)=0,0,((2.8/(H39*$S$5*$H39))^(1/3)*500/86400))</f>
        <v>0</v>
      </c>
      <c r="N39" s="29" t="s">
        <v>31</v>
      </c>
      <c r="O39" s="28">
        <f t="shared" ref="O39:O40" si="31">IF((J39*$S$5*$H39)=0,0,((2.8/(J39*$S$5*$J39))^(1/3)*500/86400))</f>
        <v>0</v>
      </c>
      <c r="P39" s="60"/>
      <c r="Q39" s="2"/>
    </row>
    <row r="40" spans="1:22" x14ac:dyDescent="0.25">
      <c r="A40" s="2"/>
      <c r="B40" s="2"/>
      <c r="C40" s="63" t="s">
        <v>16</v>
      </c>
      <c r="D40" s="64" t="s">
        <v>10</v>
      </c>
      <c r="E40" s="94" t="s">
        <v>125</v>
      </c>
      <c r="F40" s="81" t="s">
        <v>22</v>
      </c>
      <c r="G40" s="67" t="s">
        <v>88</v>
      </c>
      <c r="H40" s="7">
        <v>0.65</v>
      </c>
      <c r="I40" s="25" t="s">
        <v>31</v>
      </c>
      <c r="J40" s="25">
        <v>0.75</v>
      </c>
      <c r="K40" s="9" t="str">
        <f t="shared" si="28"/>
        <v>0 til 0</v>
      </c>
      <c r="L40" s="9" t="str">
        <f t="shared" si="29"/>
        <v>0 til 0</v>
      </c>
      <c r="M40" s="30">
        <f t="shared" si="30"/>
        <v>0</v>
      </c>
      <c r="N40" s="30" t="s">
        <v>31</v>
      </c>
      <c r="O40" s="10">
        <f t="shared" si="31"/>
        <v>0</v>
      </c>
      <c r="P40" s="2"/>
      <c r="Q40" s="2"/>
    </row>
    <row r="41" spans="1:22" x14ac:dyDescent="0.25">
      <c r="B41" s="17"/>
      <c r="C41" s="76" t="s">
        <v>17</v>
      </c>
      <c r="D41" s="77" t="s">
        <v>20</v>
      </c>
      <c r="E41" s="56" t="s">
        <v>304</v>
      </c>
      <c r="F41" s="56" t="s">
        <v>22</v>
      </c>
      <c r="G41" s="59" t="s">
        <v>127</v>
      </c>
      <c r="H41" s="26">
        <v>0.83499999999999996</v>
      </c>
      <c r="I41" s="27" t="s">
        <v>31</v>
      </c>
      <c r="J41" s="27">
        <v>0.92500000000000004</v>
      </c>
      <c r="K41" s="21" t="str">
        <f t="shared" si="20"/>
        <v>0 til 0</v>
      </c>
      <c r="L41" s="21" t="str">
        <f t="shared" si="21"/>
        <v>0 til 0</v>
      </c>
      <c r="M41" s="29">
        <f t="shared" si="22"/>
        <v>0</v>
      </c>
      <c r="N41" s="29" t="s">
        <v>31</v>
      </c>
      <c r="O41" s="28">
        <f t="shared" si="23"/>
        <v>0</v>
      </c>
      <c r="P41" s="16"/>
    </row>
    <row r="42" spans="1:22" x14ac:dyDescent="0.25">
      <c r="B42" s="2"/>
      <c r="C42" s="63" t="s">
        <v>18</v>
      </c>
      <c r="D42" s="65" t="s">
        <v>25</v>
      </c>
      <c r="E42" s="8"/>
      <c r="F42" s="8"/>
      <c r="G42" s="53"/>
      <c r="H42" s="7"/>
      <c r="I42" s="25" t="s">
        <v>31</v>
      </c>
      <c r="J42" s="25"/>
      <c r="K42" s="9" t="str">
        <f t="shared" si="20"/>
        <v>0 til 0</v>
      </c>
      <c r="L42" s="9" t="str">
        <f t="shared" si="21"/>
        <v>0 til 0</v>
      </c>
      <c r="M42" s="30">
        <f t="shared" si="22"/>
        <v>0</v>
      </c>
      <c r="N42" s="30" t="s">
        <v>31</v>
      </c>
      <c r="O42" s="10">
        <f t="shared" si="23"/>
        <v>0</v>
      </c>
      <c r="Q42" s="2"/>
      <c r="R42" s="2"/>
    </row>
    <row r="43" spans="1:22" ht="45" x14ac:dyDescent="0.25">
      <c r="B43" s="17"/>
      <c r="C43" s="76" t="s">
        <v>19</v>
      </c>
      <c r="D43" s="77" t="s">
        <v>10</v>
      </c>
      <c r="E43" s="78" t="s">
        <v>312</v>
      </c>
      <c r="F43" s="78" t="s">
        <v>311</v>
      </c>
      <c r="G43" s="79" t="s">
        <v>81</v>
      </c>
      <c r="H43" s="26">
        <v>0.67500000000000004</v>
      </c>
      <c r="I43" s="27" t="s">
        <v>31</v>
      </c>
      <c r="J43" s="27">
        <v>0.75</v>
      </c>
      <c r="K43" s="21" t="str">
        <f t="shared" ref="K43:K44" si="32">ROUND((IF(H43&lt;100%,H43*$U$5+$T$5,$R$5)),0)&amp;" til "&amp;ROUND((IF(J43&lt;100%,J43*$U$5+$T$5,$R$5)),0)</f>
        <v>0 til 0</v>
      </c>
      <c r="L43" s="21" t="str">
        <f t="shared" ref="L43:L44" si="33">ROUND(H43*$S$5*$H43,0)&amp;" til "&amp;ROUND(J43*$S$5*$J43,0)</f>
        <v>0 til 0</v>
      </c>
      <c r="M43" s="29">
        <f t="shared" ref="M43:M44" si="34">IF((H43*$S$5*$H43)=0,0,((2.8/(H43*$S$5*$H43))^(1/3)*500/86400))</f>
        <v>0</v>
      </c>
      <c r="N43" s="29" t="s">
        <v>31</v>
      </c>
      <c r="O43" s="28">
        <f t="shared" ref="O43:O44" si="35">IF((J43*$S$5*$H43)=0,0,((2.8/(J43*$S$5*$J43))^(1/3)*500/86400))</f>
        <v>0</v>
      </c>
      <c r="P43" s="60"/>
    </row>
    <row r="44" spans="1:22" ht="60" x14ac:dyDescent="0.25">
      <c r="A44" s="2"/>
      <c r="B44" s="82"/>
      <c r="C44" s="63" t="s">
        <v>24</v>
      </c>
      <c r="D44" s="68" t="s">
        <v>132</v>
      </c>
      <c r="E44" s="99" t="s">
        <v>327</v>
      </c>
      <c r="F44" s="8" t="s">
        <v>23</v>
      </c>
      <c r="G44" s="53" t="s">
        <v>328</v>
      </c>
      <c r="H44" s="7">
        <v>0.7</v>
      </c>
      <c r="I44" s="25" t="s">
        <v>31</v>
      </c>
      <c r="J44" s="25">
        <v>0.85</v>
      </c>
      <c r="K44" s="9" t="str">
        <f t="shared" si="32"/>
        <v>0 til 0</v>
      </c>
      <c r="L44" s="9" t="str">
        <f t="shared" si="33"/>
        <v>0 til 0</v>
      </c>
      <c r="M44" s="30">
        <f t="shared" si="34"/>
        <v>0</v>
      </c>
      <c r="N44" s="30" t="s">
        <v>31</v>
      </c>
      <c r="O44" s="10">
        <f t="shared" si="35"/>
        <v>0</v>
      </c>
      <c r="P44" s="84" t="s">
        <v>329</v>
      </c>
      <c r="Q44" s="2"/>
    </row>
    <row r="45" spans="1:22" x14ac:dyDescent="0.25">
      <c r="B45" s="62" t="s">
        <v>94</v>
      </c>
      <c r="C45" s="92" t="s">
        <v>5</v>
      </c>
      <c r="D45" s="86" t="s">
        <v>10</v>
      </c>
      <c r="E45" s="80" t="s">
        <v>308</v>
      </c>
      <c r="F45" s="80" t="s">
        <v>22</v>
      </c>
      <c r="G45" s="85" t="s">
        <v>88</v>
      </c>
      <c r="H45" s="69">
        <v>0.67500000000000004</v>
      </c>
      <c r="I45" s="70" t="s">
        <v>31</v>
      </c>
      <c r="J45" s="70">
        <v>0.75</v>
      </c>
      <c r="K45" s="71" t="str">
        <f t="shared" ref="K45" si="36">ROUND((IF(H45&lt;100%,H45*$U$5+$T$5,$R$5)),0)&amp;" til "&amp;ROUND((IF(J45&lt;100%,J45*$U$5+$T$5,$R$5)),0)</f>
        <v>0 til 0</v>
      </c>
      <c r="L45" s="71" t="str">
        <f t="shared" ref="L45" si="37">ROUND(H45*$S$5*$H45,0)&amp;" til "&amp;ROUND(J45*$S$5*$J45,0)</f>
        <v>0 til 0</v>
      </c>
      <c r="M45" s="72">
        <f t="shared" ref="M45" si="38">IF((H45*$S$5*$H45)=0,0,((2.8/(H45*$S$5*$H45))^(1/3)*500/86400))</f>
        <v>0</v>
      </c>
      <c r="N45" s="72" t="s">
        <v>31</v>
      </c>
      <c r="O45" s="73">
        <f t="shared" ref="O45" si="39">IF((J45*$S$5*$H45)=0,0,((2.8/(J45*$S$5*$J45))^(1/3)*500/86400))</f>
        <v>0</v>
      </c>
      <c r="Q45" s="2"/>
      <c r="R45" s="135"/>
      <c r="S45" s="135"/>
      <c r="T45" s="136"/>
      <c r="U45" s="136"/>
      <c r="V45" s="2"/>
    </row>
    <row r="46" spans="1:22" x14ac:dyDescent="0.25">
      <c r="A46" s="2"/>
      <c r="B46" s="17"/>
      <c r="C46" s="76" t="s">
        <v>15</v>
      </c>
      <c r="D46" s="77" t="s">
        <v>120</v>
      </c>
      <c r="E46" s="56" t="s">
        <v>297</v>
      </c>
      <c r="F46" s="56" t="s">
        <v>293</v>
      </c>
      <c r="G46" s="59" t="s">
        <v>295</v>
      </c>
      <c r="H46" s="26">
        <v>0.8</v>
      </c>
      <c r="I46" s="27" t="s">
        <v>31</v>
      </c>
      <c r="J46" s="27">
        <v>0.85</v>
      </c>
      <c r="K46" s="21" t="str">
        <f t="shared" si="20"/>
        <v>0 til 0</v>
      </c>
      <c r="L46" s="21" t="str">
        <f t="shared" si="21"/>
        <v>0 til 0</v>
      </c>
      <c r="M46" s="29">
        <f t="shared" si="22"/>
        <v>0</v>
      </c>
      <c r="N46" s="29" t="s">
        <v>31</v>
      </c>
      <c r="O46" s="28">
        <f t="shared" si="23"/>
        <v>0</v>
      </c>
      <c r="P46" s="60"/>
      <c r="Q46" s="2"/>
      <c r="R46" s="135"/>
      <c r="S46" s="135"/>
      <c r="T46" s="136"/>
      <c r="U46" s="136"/>
    </row>
    <row r="47" spans="1:22" x14ac:dyDescent="0.25">
      <c r="A47" s="2"/>
      <c r="B47" s="2"/>
      <c r="C47" s="63" t="s">
        <v>16</v>
      </c>
      <c r="D47" s="64" t="s">
        <v>10</v>
      </c>
      <c r="E47" s="94" t="s">
        <v>87</v>
      </c>
      <c r="F47" s="81" t="s">
        <v>23</v>
      </c>
      <c r="G47" s="67" t="s">
        <v>278</v>
      </c>
      <c r="H47" s="7">
        <v>0.65</v>
      </c>
      <c r="I47" s="25" t="s">
        <v>31</v>
      </c>
      <c r="J47" s="25">
        <v>0.75</v>
      </c>
      <c r="K47" s="9" t="str">
        <f t="shared" si="20"/>
        <v>0 til 0</v>
      </c>
      <c r="L47" s="9" t="str">
        <f t="shared" si="21"/>
        <v>0 til 0</v>
      </c>
      <c r="M47" s="30">
        <f t="shared" si="22"/>
        <v>0</v>
      </c>
      <c r="N47" s="30" t="s">
        <v>31</v>
      </c>
      <c r="O47" s="10">
        <f t="shared" si="23"/>
        <v>0</v>
      </c>
      <c r="Q47" s="2"/>
      <c r="T47" s="136"/>
      <c r="U47" s="136"/>
    </row>
    <row r="48" spans="1:22" x14ac:dyDescent="0.25">
      <c r="B48" s="17"/>
      <c r="C48" s="76" t="s">
        <v>17</v>
      </c>
      <c r="D48" s="77" t="s">
        <v>20</v>
      </c>
      <c r="E48" s="56" t="s">
        <v>303</v>
      </c>
      <c r="F48" s="56" t="s">
        <v>22</v>
      </c>
      <c r="G48" s="59" t="s">
        <v>127</v>
      </c>
      <c r="H48" s="26">
        <v>0.85</v>
      </c>
      <c r="I48" s="27" t="s">
        <v>31</v>
      </c>
      <c r="J48" s="27">
        <v>0.93500000000000005</v>
      </c>
      <c r="K48" s="21" t="str">
        <f t="shared" si="20"/>
        <v>0 til 0</v>
      </c>
      <c r="L48" s="21" t="str">
        <f t="shared" si="21"/>
        <v>0 til 0</v>
      </c>
      <c r="M48" s="29">
        <f t="shared" si="22"/>
        <v>0</v>
      </c>
      <c r="N48" s="29" t="s">
        <v>31</v>
      </c>
      <c r="O48" s="28">
        <f t="shared" si="23"/>
        <v>0</v>
      </c>
      <c r="P48" s="16"/>
      <c r="Q48" s="2"/>
      <c r="R48" s="2"/>
      <c r="S48" s="34"/>
      <c r="T48" s="136"/>
      <c r="U48" s="136"/>
      <c r="V48" s="2"/>
    </row>
    <row r="49" spans="1:22" x14ac:dyDescent="0.25">
      <c r="B49" s="2"/>
      <c r="C49" s="63" t="s">
        <v>18</v>
      </c>
      <c r="D49" s="65" t="s">
        <v>25</v>
      </c>
      <c r="E49" s="8"/>
      <c r="F49" s="8"/>
      <c r="G49" s="53"/>
      <c r="H49" s="7"/>
      <c r="I49" s="25" t="s">
        <v>31</v>
      </c>
      <c r="J49" s="25"/>
      <c r="K49" s="9" t="str">
        <f t="shared" si="20"/>
        <v>0 til 0</v>
      </c>
      <c r="L49" s="9" t="str">
        <f t="shared" si="21"/>
        <v>0 til 0</v>
      </c>
      <c r="M49" s="30">
        <f t="shared" si="22"/>
        <v>0</v>
      </c>
      <c r="N49" s="30" t="s">
        <v>31</v>
      </c>
      <c r="O49" s="10">
        <f t="shared" si="23"/>
        <v>0</v>
      </c>
      <c r="P49" s="2"/>
      <c r="Q49" s="2"/>
      <c r="R49" s="2"/>
      <c r="S49" s="57"/>
      <c r="T49" s="136"/>
      <c r="U49" s="136"/>
      <c r="V49" s="2"/>
    </row>
    <row r="50" spans="1:22" ht="45" x14ac:dyDescent="0.25">
      <c r="B50" s="17"/>
      <c r="C50" s="76" t="s">
        <v>19</v>
      </c>
      <c r="D50" s="77" t="s">
        <v>10</v>
      </c>
      <c r="E50" s="78" t="s">
        <v>313</v>
      </c>
      <c r="F50" s="78" t="s">
        <v>311</v>
      </c>
      <c r="G50" s="79" t="s">
        <v>81</v>
      </c>
      <c r="H50" s="26">
        <v>0.67500000000000004</v>
      </c>
      <c r="I50" s="27" t="s">
        <v>31</v>
      </c>
      <c r="J50" s="27">
        <v>0.75</v>
      </c>
      <c r="K50" s="21" t="str">
        <f t="shared" ref="K50:K51" si="40">ROUND((IF(H50&lt;100%,H50*$U$5+$T$5,$R$5)),0)&amp;" til "&amp;ROUND((IF(J50&lt;100%,J50*$U$5+$T$5,$R$5)),0)</f>
        <v>0 til 0</v>
      </c>
      <c r="L50" s="21" t="str">
        <f t="shared" ref="L50:L51" si="41">ROUND(H50*$S$5*$H50,0)&amp;" til "&amp;ROUND(J50*$S$5*$J50,0)</f>
        <v>0 til 0</v>
      </c>
      <c r="M50" s="29">
        <f t="shared" ref="M50:M51" si="42">IF((H50*$S$5*$H50)=0,0,((2.8/(H50*$S$5*$H50))^(1/3)*500/86400))</f>
        <v>0</v>
      </c>
      <c r="N50" s="29" t="s">
        <v>31</v>
      </c>
      <c r="O50" s="28">
        <f t="shared" ref="O50:O51" si="43">IF((J50*$S$5*$H50)=0,0,((2.8/(J50*$S$5*$J50))^(1/3)*500/86400))</f>
        <v>0</v>
      </c>
      <c r="P50" s="60"/>
      <c r="T50" s="136"/>
      <c r="U50" s="136"/>
    </row>
    <row r="51" spans="1:22" ht="60" x14ac:dyDescent="0.25">
      <c r="A51" s="2"/>
      <c r="B51" s="82"/>
      <c r="C51" s="63" t="s">
        <v>24</v>
      </c>
      <c r="D51" s="68" t="s">
        <v>132</v>
      </c>
      <c r="E51" s="99" t="s">
        <v>325</v>
      </c>
      <c r="F51" s="8" t="s">
        <v>23</v>
      </c>
      <c r="G51" s="53" t="s">
        <v>322</v>
      </c>
      <c r="H51" s="7">
        <v>0.7</v>
      </c>
      <c r="I51" s="25" t="s">
        <v>31</v>
      </c>
      <c r="J51" s="25">
        <v>0.9</v>
      </c>
      <c r="K51" s="9" t="str">
        <f t="shared" si="40"/>
        <v>0 til 0</v>
      </c>
      <c r="L51" s="9" t="str">
        <f t="shared" si="41"/>
        <v>0 til 0</v>
      </c>
      <c r="M51" s="30">
        <f t="shared" si="42"/>
        <v>0</v>
      </c>
      <c r="N51" s="30" t="s">
        <v>31</v>
      </c>
      <c r="O51" s="10">
        <f t="shared" si="43"/>
        <v>0</v>
      </c>
      <c r="P51" s="84" t="s">
        <v>326</v>
      </c>
      <c r="Q51" s="2"/>
      <c r="T51" s="136"/>
      <c r="U51" s="136"/>
    </row>
    <row r="52" spans="1:22" x14ac:dyDescent="0.25">
      <c r="A52" s="33"/>
      <c r="B52" s="62" t="s">
        <v>96</v>
      </c>
      <c r="C52" s="92" t="s">
        <v>5</v>
      </c>
      <c r="D52" s="86" t="s">
        <v>10</v>
      </c>
      <c r="E52" s="80" t="s">
        <v>308</v>
      </c>
      <c r="F52" s="80" t="s">
        <v>22</v>
      </c>
      <c r="G52" s="85" t="s">
        <v>88</v>
      </c>
      <c r="H52" s="69">
        <v>0.67500000000000004</v>
      </c>
      <c r="I52" s="70" t="s">
        <v>31</v>
      </c>
      <c r="J52" s="70">
        <v>0.75</v>
      </c>
      <c r="K52" s="71" t="str">
        <f t="shared" si="20"/>
        <v>0 til 0</v>
      </c>
      <c r="L52" s="71" t="str">
        <f t="shared" si="21"/>
        <v>0 til 0</v>
      </c>
      <c r="M52" s="72">
        <f t="shared" si="22"/>
        <v>0</v>
      </c>
      <c r="N52" s="72" t="s">
        <v>31</v>
      </c>
      <c r="O52" s="73">
        <f t="shared" si="23"/>
        <v>0</v>
      </c>
      <c r="Q52" s="2"/>
      <c r="R52" s="2"/>
      <c r="S52" s="2"/>
      <c r="T52" s="2"/>
      <c r="U52" s="2"/>
      <c r="V52" s="2"/>
    </row>
    <row r="53" spans="1:22" x14ac:dyDescent="0.25">
      <c r="A53" s="2"/>
      <c r="B53" s="17"/>
      <c r="C53" s="76" t="s">
        <v>15</v>
      </c>
      <c r="D53" s="77" t="s">
        <v>120</v>
      </c>
      <c r="E53" s="56" t="s">
        <v>294</v>
      </c>
      <c r="F53" s="56" t="s">
        <v>293</v>
      </c>
      <c r="G53" s="59" t="s">
        <v>295</v>
      </c>
      <c r="H53" s="26">
        <v>0.8</v>
      </c>
      <c r="I53" s="27" t="s">
        <v>31</v>
      </c>
      <c r="J53" s="27">
        <v>0.85</v>
      </c>
      <c r="K53" s="21" t="str">
        <f t="shared" ref="K53:K59" si="44">ROUND((IF(H53&lt;100%,H53*$U$5+$T$5,$R$5)),0)&amp;" til "&amp;ROUND((IF(J53&lt;100%,J53*$U$5+$T$5,$R$5)),0)</f>
        <v>0 til 0</v>
      </c>
      <c r="L53" s="21" t="str">
        <f t="shared" ref="L53:L59" si="45">ROUND(H53*$S$5*$H53,0)&amp;" til "&amp;ROUND(J53*$S$5*$J53,0)</f>
        <v>0 til 0</v>
      </c>
      <c r="M53" s="29">
        <f t="shared" ref="M53:M59" si="46">IF((H53*$S$5*$H53)=0,0,((2.8/(H53*$S$5*$H53))^(1/3)*500/86400))</f>
        <v>0</v>
      </c>
      <c r="N53" s="29" t="s">
        <v>31</v>
      </c>
      <c r="O53" s="28">
        <f t="shared" ref="O53:O59" si="47">IF((J53*$S$5*$H53)=0,0,((2.8/(J53*$S$5*$J53))^(1/3)*500/86400))</f>
        <v>0</v>
      </c>
      <c r="P53" s="60"/>
      <c r="Q53" s="2"/>
      <c r="R53" s="2"/>
    </row>
    <row r="54" spans="1:22" x14ac:dyDescent="0.25">
      <c r="A54" s="2"/>
      <c r="B54" s="2"/>
      <c r="C54" s="63" t="s">
        <v>16</v>
      </c>
      <c r="D54" s="64" t="s">
        <v>10</v>
      </c>
      <c r="E54" s="94" t="s">
        <v>125</v>
      </c>
      <c r="F54" s="81" t="s">
        <v>22</v>
      </c>
      <c r="G54" s="67" t="s">
        <v>88</v>
      </c>
      <c r="H54" s="7">
        <v>0.65</v>
      </c>
      <c r="I54" s="25" t="s">
        <v>31</v>
      </c>
      <c r="J54" s="25">
        <v>0.75</v>
      </c>
      <c r="K54" s="9" t="str">
        <f t="shared" si="44"/>
        <v>0 til 0</v>
      </c>
      <c r="L54" s="9" t="str">
        <f t="shared" si="45"/>
        <v>0 til 0</v>
      </c>
      <c r="M54" s="30">
        <f t="shared" si="46"/>
        <v>0</v>
      </c>
      <c r="N54" s="30" t="s">
        <v>31</v>
      </c>
      <c r="O54" s="10">
        <f t="shared" si="47"/>
        <v>0</v>
      </c>
      <c r="P54" s="2"/>
      <c r="Q54" s="2"/>
    </row>
    <row r="55" spans="1:22" x14ac:dyDescent="0.25">
      <c r="A55" s="33"/>
      <c r="B55" s="17"/>
      <c r="C55" s="76" t="s">
        <v>17</v>
      </c>
      <c r="D55" s="77" t="s">
        <v>20</v>
      </c>
      <c r="E55" s="56" t="s">
        <v>302</v>
      </c>
      <c r="F55" s="56" t="s">
        <v>22</v>
      </c>
      <c r="G55" s="59" t="s">
        <v>127</v>
      </c>
      <c r="H55" s="26">
        <v>0.86</v>
      </c>
      <c r="I55" s="27" t="s">
        <v>31</v>
      </c>
      <c r="J55" s="27">
        <v>0.96</v>
      </c>
      <c r="K55" s="21" t="str">
        <f t="shared" si="44"/>
        <v>0 til 0</v>
      </c>
      <c r="L55" s="21" t="str">
        <f t="shared" si="45"/>
        <v>0 til 0</v>
      </c>
      <c r="M55" s="29">
        <f t="shared" si="46"/>
        <v>0</v>
      </c>
      <c r="N55" s="29" t="s">
        <v>31</v>
      </c>
      <c r="O55" s="28">
        <f t="shared" si="47"/>
        <v>0</v>
      </c>
      <c r="P55" s="16"/>
      <c r="Q55" s="2"/>
      <c r="R55" s="2"/>
      <c r="S55" s="2"/>
      <c r="T55" s="2"/>
      <c r="U55" s="2"/>
      <c r="V55" s="2"/>
    </row>
    <row r="56" spans="1:22" x14ac:dyDescent="0.25">
      <c r="A56" s="33"/>
      <c r="B56" s="2"/>
      <c r="C56" s="63" t="s">
        <v>18</v>
      </c>
      <c r="D56" s="65" t="s">
        <v>25</v>
      </c>
      <c r="E56" s="8"/>
      <c r="F56" s="8"/>
      <c r="G56" s="53"/>
      <c r="H56" s="7"/>
      <c r="I56" s="25" t="s">
        <v>31</v>
      </c>
      <c r="J56" s="25"/>
      <c r="K56" s="9" t="str">
        <f t="shared" si="44"/>
        <v>0 til 0</v>
      </c>
      <c r="L56" s="9" t="str">
        <f t="shared" si="45"/>
        <v>0 til 0</v>
      </c>
      <c r="M56" s="30">
        <f t="shared" si="46"/>
        <v>0</v>
      </c>
      <c r="N56" s="30" t="s">
        <v>31</v>
      </c>
      <c r="O56" s="10">
        <f t="shared" si="47"/>
        <v>0</v>
      </c>
      <c r="P56" s="2"/>
      <c r="Q56" s="2"/>
      <c r="R56" s="2"/>
      <c r="S56" s="2"/>
      <c r="T56" s="2"/>
      <c r="U56" s="2"/>
      <c r="V56" s="2"/>
    </row>
    <row r="57" spans="1:22" ht="45" x14ac:dyDescent="0.25">
      <c r="B57" s="17"/>
      <c r="C57" s="76" t="s">
        <v>19</v>
      </c>
      <c r="D57" s="77" t="s">
        <v>10</v>
      </c>
      <c r="E57" s="78" t="s">
        <v>313</v>
      </c>
      <c r="F57" s="78" t="s">
        <v>311</v>
      </c>
      <c r="G57" s="79" t="s">
        <v>81</v>
      </c>
      <c r="H57" s="26">
        <v>0.67500000000000004</v>
      </c>
      <c r="I57" s="27" t="s">
        <v>31</v>
      </c>
      <c r="J57" s="27">
        <v>0.75</v>
      </c>
      <c r="K57" s="21" t="str">
        <f t="shared" si="44"/>
        <v>0 til 0</v>
      </c>
      <c r="L57" s="21" t="str">
        <f t="shared" si="45"/>
        <v>0 til 0</v>
      </c>
      <c r="M57" s="29">
        <f t="shared" si="46"/>
        <v>0</v>
      </c>
      <c r="N57" s="29" t="s">
        <v>31</v>
      </c>
      <c r="O57" s="28">
        <f t="shared" si="47"/>
        <v>0</v>
      </c>
      <c r="P57" s="60"/>
      <c r="T57" s="2"/>
      <c r="U57" s="2"/>
    </row>
    <row r="58" spans="1:22" ht="60" x14ac:dyDescent="0.25">
      <c r="A58" s="2"/>
      <c r="B58" s="82"/>
      <c r="C58" s="63" t="s">
        <v>24</v>
      </c>
      <c r="D58" s="68" t="s">
        <v>132</v>
      </c>
      <c r="E58" s="99" t="s">
        <v>323</v>
      </c>
      <c r="F58" s="8" t="s">
        <v>23</v>
      </c>
      <c r="G58" s="53" t="s">
        <v>322</v>
      </c>
      <c r="H58" s="7">
        <v>0.7</v>
      </c>
      <c r="I58" s="25" t="s">
        <v>31</v>
      </c>
      <c r="J58" s="25">
        <v>0.9</v>
      </c>
      <c r="K58" s="9" t="str">
        <f t="shared" si="44"/>
        <v>0 til 0</v>
      </c>
      <c r="L58" s="9" t="str">
        <f t="shared" si="45"/>
        <v>0 til 0</v>
      </c>
      <c r="M58" s="30">
        <f t="shared" si="46"/>
        <v>0</v>
      </c>
      <c r="N58" s="30" t="s">
        <v>31</v>
      </c>
      <c r="O58" s="10">
        <f t="shared" si="47"/>
        <v>0</v>
      </c>
      <c r="P58" s="84" t="s">
        <v>324</v>
      </c>
      <c r="Q58" s="2"/>
    </row>
    <row r="59" spans="1:22" x14ac:dyDescent="0.25">
      <c r="A59" s="33"/>
      <c r="B59" s="62" t="s">
        <v>96</v>
      </c>
      <c r="C59" s="92" t="s">
        <v>5</v>
      </c>
      <c r="D59" s="86" t="s">
        <v>10</v>
      </c>
      <c r="E59" s="80" t="s">
        <v>306</v>
      </c>
      <c r="F59" s="80" t="s">
        <v>22</v>
      </c>
      <c r="G59" s="85" t="s">
        <v>88</v>
      </c>
      <c r="H59" s="69">
        <v>0.67500000000000004</v>
      </c>
      <c r="I59" s="70" t="s">
        <v>31</v>
      </c>
      <c r="J59" s="70">
        <v>0.75</v>
      </c>
      <c r="K59" s="71" t="str">
        <f t="shared" si="44"/>
        <v>0 til 0</v>
      </c>
      <c r="L59" s="71" t="str">
        <f t="shared" si="45"/>
        <v>0 til 0</v>
      </c>
      <c r="M59" s="72">
        <f t="shared" si="46"/>
        <v>0</v>
      </c>
      <c r="N59" s="72" t="s">
        <v>31</v>
      </c>
      <c r="O59" s="73">
        <f t="shared" si="47"/>
        <v>0</v>
      </c>
      <c r="Q59" s="2"/>
      <c r="R59" s="2"/>
      <c r="S59" s="2"/>
      <c r="T59" s="2"/>
      <c r="U59" s="2"/>
      <c r="V59" s="2"/>
    </row>
    <row r="60" spans="1:22" x14ac:dyDescent="0.25">
      <c r="A60" s="2"/>
      <c r="B60" s="17"/>
      <c r="C60" s="76" t="s">
        <v>15</v>
      </c>
      <c r="D60" s="77" t="s">
        <v>120</v>
      </c>
      <c r="E60" s="56" t="s">
        <v>174</v>
      </c>
      <c r="F60" s="56" t="s">
        <v>293</v>
      </c>
      <c r="G60" s="59">
        <v>24</v>
      </c>
      <c r="H60" s="26">
        <v>0.82499999999999996</v>
      </c>
      <c r="I60" s="27" t="s">
        <v>31</v>
      </c>
      <c r="J60" s="27">
        <v>0.9</v>
      </c>
      <c r="K60" s="21" t="str">
        <f t="shared" ref="K60:K94" si="48">ROUND((IF(H60&lt;100%,H60*$U$5+$T$5,$R$5)),0)&amp;" til "&amp;ROUND((IF(J60&lt;100%,J60*$U$5+$T$5,$R$5)),0)</f>
        <v>0 til 0</v>
      </c>
      <c r="L60" s="21" t="str">
        <f t="shared" ref="L60:L94" si="49">ROUND(H60*$S$5*$H60,0)&amp;" til "&amp;ROUND(J60*$S$5*$J60,0)</f>
        <v>0 til 0</v>
      </c>
      <c r="M60" s="29">
        <f t="shared" ref="M60:M94" si="50">IF((H60*$S$5*$H60)=0,0,((2.8/(H60*$S$5*$H60))^(1/3)*500/86400))</f>
        <v>0</v>
      </c>
      <c r="N60" s="29" t="s">
        <v>31</v>
      </c>
      <c r="O60" s="28">
        <f t="shared" ref="O60:O94" si="51">IF((J60*$S$5*$H60)=0,0,((2.8/(J60*$S$5*$J60))^(1/3)*500/86400))</f>
        <v>0</v>
      </c>
      <c r="P60" s="60"/>
      <c r="Q60" s="2"/>
      <c r="R60" s="2"/>
    </row>
    <row r="61" spans="1:22" x14ac:dyDescent="0.25">
      <c r="A61" s="2"/>
      <c r="B61" s="2"/>
      <c r="C61" s="63" t="s">
        <v>16</v>
      </c>
      <c r="D61" s="64" t="s">
        <v>10</v>
      </c>
      <c r="E61" s="94" t="s">
        <v>87</v>
      </c>
      <c r="F61" s="81" t="s">
        <v>23</v>
      </c>
      <c r="G61" s="67" t="s">
        <v>278</v>
      </c>
      <c r="H61" s="7">
        <v>0.65</v>
      </c>
      <c r="I61" s="25" t="s">
        <v>31</v>
      </c>
      <c r="J61" s="25">
        <v>0.75</v>
      </c>
      <c r="K61" s="9" t="str">
        <f t="shared" si="48"/>
        <v>0 til 0</v>
      </c>
      <c r="L61" s="9" t="str">
        <f t="shared" si="49"/>
        <v>0 til 0</v>
      </c>
      <c r="M61" s="30">
        <f t="shared" si="50"/>
        <v>0</v>
      </c>
      <c r="N61" s="30" t="s">
        <v>31</v>
      </c>
      <c r="O61" s="10">
        <f t="shared" si="51"/>
        <v>0</v>
      </c>
      <c r="Q61" s="2"/>
    </row>
    <row r="62" spans="1:22" x14ac:dyDescent="0.25">
      <c r="A62" s="33"/>
      <c r="B62" s="17"/>
      <c r="C62" s="76" t="s">
        <v>17</v>
      </c>
      <c r="D62" s="77" t="s">
        <v>20</v>
      </c>
      <c r="E62" s="56" t="s">
        <v>301</v>
      </c>
      <c r="F62" s="56" t="s">
        <v>22</v>
      </c>
      <c r="G62" s="59" t="s">
        <v>127</v>
      </c>
      <c r="H62" s="26">
        <v>0.83499999999999996</v>
      </c>
      <c r="I62" s="27" t="s">
        <v>31</v>
      </c>
      <c r="J62" s="27">
        <v>0.9</v>
      </c>
      <c r="K62" s="21" t="str">
        <f t="shared" si="48"/>
        <v>0 til 0</v>
      </c>
      <c r="L62" s="21" t="str">
        <f t="shared" si="49"/>
        <v>0 til 0</v>
      </c>
      <c r="M62" s="29">
        <f t="shared" si="50"/>
        <v>0</v>
      </c>
      <c r="N62" s="29" t="s">
        <v>31</v>
      </c>
      <c r="O62" s="28">
        <f t="shared" si="51"/>
        <v>0</v>
      </c>
      <c r="P62" s="16"/>
      <c r="Q62" s="2"/>
      <c r="R62" s="2"/>
    </row>
    <row r="63" spans="1:22" x14ac:dyDescent="0.25">
      <c r="A63" s="33"/>
      <c r="B63" s="2"/>
      <c r="C63" s="63" t="s">
        <v>18</v>
      </c>
      <c r="D63" s="65" t="s">
        <v>25</v>
      </c>
      <c r="E63" s="8"/>
      <c r="F63" s="8"/>
      <c r="G63" s="53"/>
      <c r="H63" s="7"/>
      <c r="I63" s="25" t="s">
        <v>31</v>
      </c>
      <c r="J63" s="25"/>
      <c r="K63" s="9" t="str">
        <f t="shared" si="48"/>
        <v>0 til 0</v>
      </c>
      <c r="L63" s="9" t="str">
        <f t="shared" si="49"/>
        <v>0 til 0</v>
      </c>
      <c r="M63" s="30">
        <f t="shared" si="50"/>
        <v>0</v>
      </c>
      <c r="N63" s="30" t="s">
        <v>31</v>
      </c>
      <c r="O63" s="10">
        <f t="shared" si="51"/>
        <v>0</v>
      </c>
      <c r="P63" s="2"/>
      <c r="Q63" s="2"/>
      <c r="R63" s="2"/>
    </row>
    <row r="64" spans="1:22" ht="45" x14ac:dyDescent="0.25">
      <c r="B64" s="17"/>
      <c r="C64" s="76" t="s">
        <v>19</v>
      </c>
      <c r="D64" s="77" t="s">
        <v>10</v>
      </c>
      <c r="E64" s="78" t="s">
        <v>314</v>
      </c>
      <c r="F64" s="78" t="s">
        <v>311</v>
      </c>
      <c r="G64" s="79" t="s">
        <v>81</v>
      </c>
      <c r="H64" s="26">
        <v>0.67500000000000004</v>
      </c>
      <c r="I64" s="27" t="s">
        <v>31</v>
      </c>
      <c r="J64" s="27">
        <v>0.75</v>
      </c>
      <c r="K64" s="21" t="str">
        <f t="shared" si="48"/>
        <v>0 til 0</v>
      </c>
      <c r="L64" s="21" t="str">
        <f t="shared" si="49"/>
        <v>0 til 0</v>
      </c>
      <c r="M64" s="29">
        <f t="shared" si="50"/>
        <v>0</v>
      </c>
      <c r="N64" s="29" t="s">
        <v>31</v>
      </c>
      <c r="O64" s="28">
        <f t="shared" si="51"/>
        <v>0</v>
      </c>
      <c r="P64" s="60"/>
    </row>
    <row r="65" spans="1:18" ht="60" x14ac:dyDescent="0.25">
      <c r="A65" s="2"/>
      <c r="B65" s="82"/>
      <c r="C65" s="63" t="s">
        <v>24</v>
      </c>
      <c r="D65" s="68" t="s">
        <v>132</v>
      </c>
      <c r="E65" s="99" t="s">
        <v>320</v>
      </c>
      <c r="F65" s="8" t="s">
        <v>23</v>
      </c>
      <c r="G65" s="53" t="s">
        <v>317</v>
      </c>
      <c r="H65" s="7">
        <v>0.7</v>
      </c>
      <c r="I65" s="25" t="s">
        <v>31</v>
      </c>
      <c r="J65" s="25">
        <v>0.9</v>
      </c>
      <c r="K65" s="9" t="str">
        <f t="shared" si="48"/>
        <v>0 til 0</v>
      </c>
      <c r="L65" s="9" t="str">
        <f t="shared" si="49"/>
        <v>0 til 0</v>
      </c>
      <c r="M65" s="30">
        <f t="shared" si="50"/>
        <v>0</v>
      </c>
      <c r="N65" s="30" t="s">
        <v>31</v>
      </c>
      <c r="O65" s="10">
        <f t="shared" si="51"/>
        <v>0</v>
      </c>
      <c r="P65" s="84" t="s">
        <v>321</v>
      </c>
      <c r="Q65" s="2"/>
    </row>
    <row r="66" spans="1:18" x14ac:dyDescent="0.25">
      <c r="A66" s="2"/>
      <c r="B66" s="62" t="s">
        <v>97</v>
      </c>
      <c r="C66" s="92" t="s">
        <v>5</v>
      </c>
      <c r="D66" s="86" t="s">
        <v>10</v>
      </c>
      <c r="E66" s="80" t="s">
        <v>306</v>
      </c>
      <c r="F66" s="80" t="s">
        <v>22</v>
      </c>
      <c r="G66" s="85" t="s">
        <v>88</v>
      </c>
      <c r="H66" s="69">
        <v>0.67500000000000004</v>
      </c>
      <c r="I66" s="70" t="s">
        <v>31</v>
      </c>
      <c r="J66" s="70">
        <v>0.75</v>
      </c>
      <c r="K66" s="71" t="str">
        <f t="shared" ref="K66" si="52">ROUND((IF(H66&lt;100%,H66*$U$5+$T$5,$R$5)),0)&amp;" til "&amp;ROUND((IF(J66&lt;100%,J66*$U$5+$T$5,$R$5)),0)</f>
        <v>0 til 0</v>
      </c>
      <c r="L66" s="71" t="str">
        <f t="shared" ref="L66" si="53">ROUND(H66*$S$5*$H66,0)&amp;" til "&amp;ROUND(J66*$S$5*$J66,0)</f>
        <v>0 til 0</v>
      </c>
      <c r="M66" s="72">
        <f t="shared" ref="M66" si="54">IF((H66*$S$5*$H66)=0,0,((2.8/(H66*$S$5*$H66))^(1/3)*500/86400))</f>
        <v>0</v>
      </c>
      <c r="N66" s="72" t="s">
        <v>31</v>
      </c>
      <c r="O66" s="73">
        <f t="shared" ref="O66" si="55">IF((J66*$S$5*$H66)=0,0,((2.8/(J66*$S$5*$J66))^(1/3)*500/86400))</f>
        <v>0</v>
      </c>
      <c r="Q66" s="2"/>
      <c r="R66" s="2"/>
    </row>
    <row r="67" spans="1:18" x14ac:dyDescent="0.25">
      <c r="A67" s="2"/>
      <c r="B67" s="17"/>
      <c r="C67" s="76" t="s">
        <v>15</v>
      </c>
      <c r="D67" s="77" t="s">
        <v>120</v>
      </c>
      <c r="E67" s="56" t="s">
        <v>296</v>
      </c>
      <c r="F67" s="56" t="s">
        <v>293</v>
      </c>
      <c r="G67" s="59">
        <v>24</v>
      </c>
      <c r="H67" s="26">
        <v>0.82499999999999996</v>
      </c>
      <c r="I67" s="27" t="s">
        <v>31</v>
      </c>
      <c r="J67" s="27">
        <v>0.9</v>
      </c>
      <c r="K67" s="21" t="str">
        <f t="shared" ref="K67:K68" si="56">ROUND((IF(H67&lt;100%,H67*$U$5+$T$5,$R$5)),0)&amp;" til "&amp;ROUND((IF(J67&lt;100%,J67*$U$5+$T$5,$R$5)),0)</f>
        <v>0 til 0</v>
      </c>
      <c r="L67" s="21" t="str">
        <f t="shared" ref="L67:L68" si="57">ROUND(H67*$S$5*$H67,0)&amp;" til "&amp;ROUND(J67*$S$5*$J67,0)</f>
        <v>0 til 0</v>
      </c>
      <c r="M67" s="29">
        <f t="shared" ref="M67:M68" si="58">IF((H67*$S$5*$H67)=0,0,((2.8/(H67*$S$5*$H67))^(1/3)*500/86400))</f>
        <v>0</v>
      </c>
      <c r="N67" s="29" t="s">
        <v>31</v>
      </c>
      <c r="O67" s="28">
        <f t="shared" ref="O67:O68" si="59">IF((J67*$S$5*$H67)=0,0,((2.8/(J67*$S$5*$J67))^(1/3)*500/86400))</f>
        <v>0</v>
      </c>
      <c r="P67" s="60"/>
      <c r="Q67" s="2"/>
      <c r="R67" s="2"/>
    </row>
    <row r="68" spans="1:18" x14ac:dyDescent="0.25">
      <c r="A68" s="2"/>
      <c r="B68" s="2"/>
      <c r="C68" s="63" t="s">
        <v>16</v>
      </c>
      <c r="D68" s="64" t="s">
        <v>10</v>
      </c>
      <c r="E68" s="94" t="s">
        <v>125</v>
      </c>
      <c r="F68" s="81" t="s">
        <v>22</v>
      </c>
      <c r="G68" s="67" t="s">
        <v>88</v>
      </c>
      <c r="H68" s="7">
        <v>0.65</v>
      </c>
      <c r="I68" s="25" t="s">
        <v>31</v>
      </c>
      <c r="J68" s="25">
        <v>0.75</v>
      </c>
      <c r="K68" s="9" t="str">
        <f t="shared" si="56"/>
        <v>0 til 0</v>
      </c>
      <c r="L68" s="9" t="str">
        <f t="shared" si="57"/>
        <v>0 til 0</v>
      </c>
      <c r="M68" s="30">
        <f t="shared" si="58"/>
        <v>0</v>
      </c>
      <c r="N68" s="30" t="s">
        <v>31</v>
      </c>
      <c r="O68" s="10">
        <f t="shared" si="59"/>
        <v>0</v>
      </c>
      <c r="P68" s="2"/>
      <c r="Q68" s="2"/>
    </row>
    <row r="69" spans="1:18" x14ac:dyDescent="0.25">
      <c r="A69" s="2"/>
      <c r="B69" s="17"/>
      <c r="C69" s="76" t="s">
        <v>17</v>
      </c>
      <c r="D69" s="77" t="s">
        <v>20</v>
      </c>
      <c r="E69" s="56" t="s">
        <v>281</v>
      </c>
      <c r="F69" s="56" t="s">
        <v>22</v>
      </c>
      <c r="G69" s="59" t="s">
        <v>127</v>
      </c>
      <c r="H69" s="26">
        <v>0.85</v>
      </c>
      <c r="I69" s="27" t="s">
        <v>31</v>
      </c>
      <c r="J69" s="27">
        <v>0.92500000000000004</v>
      </c>
      <c r="K69" s="21" t="str">
        <f t="shared" si="48"/>
        <v>0 til 0</v>
      </c>
      <c r="L69" s="21" t="str">
        <f t="shared" si="49"/>
        <v>0 til 0</v>
      </c>
      <c r="M69" s="29">
        <f t="shared" si="50"/>
        <v>0</v>
      </c>
      <c r="N69" s="29" t="s">
        <v>31</v>
      </c>
      <c r="O69" s="28">
        <f t="shared" si="51"/>
        <v>0</v>
      </c>
      <c r="P69" s="16"/>
      <c r="Q69" s="2"/>
      <c r="R69" s="2"/>
    </row>
    <row r="70" spans="1:18" x14ac:dyDescent="0.25">
      <c r="A70" s="2"/>
      <c r="B70" s="2"/>
      <c r="C70" s="63" t="s">
        <v>18</v>
      </c>
      <c r="D70" s="65" t="s">
        <v>25</v>
      </c>
      <c r="E70" s="8"/>
      <c r="F70" s="8"/>
      <c r="G70" s="53"/>
      <c r="H70" s="7"/>
      <c r="I70" s="25" t="s">
        <v>31</v>
      </c>
      <c r="J70" s="25"/>
      <c r="K70" s="9" t="str">
        <f t="shared" si="48"/>
        <v>0 til 0</v>
      </c>
      <c r="L70" s="9" t="str">
        <f t="shared" si="49"/>
        <v>0 til 0</v>
      </c>
      <c r="M70" s="30">
        <f t="shared" si="50"/>
        <v>0</v>
      </c>
      <c r="N70" s="30" t="s">
        <v>31</v>
      </c>
      <c r="O70" s="10">
        <f t="shared" si="51"/>
        <v>0</v>
      </c>
      <c r="P70" s="2"/>
      <c r="Q70" s="2"/>
      <c r="R70" s="2"/>
    </row>
    <row r="71" spans="1:18" ht="45" x14ac:dyDescent="0.25">
      <c r="B71" s="17"/>
      <c r="C71" s="76" t="s">
        <v>19</v>
      </c>
      <c r="D71" s="77" t="s">
        <v>10</v>
      </c>
      <c r="E71" s="78" t="s">
        <v>314</v>
      </c>
      <c r="F71" s="78" t="s">
        <v>311</v>
      </c>
      <c r="G71" s="79" t="s">
        <v>81</v>
      </c>
      <c r="H71" s="26">
        <v>0.67500000000000004</v>
      </c>
      <c r="I71" s="27" t="s">
        <v>31</v>
      </c>
      <c r="J71" s="27">
        <v>0.75</v>
      </c>
      <c r="K71" s="21" t="str">
        <f t="shared" ref="K71:K72" si="60">ROUND((IF(H71&lt;100%,H71*$U$5+$T$5,$R$5)),0)&amp;" til "&amp;ROUND((IF(J71&lt;100%,J71*$U$5+$T$5,$R$5)),0)</f>
        <v>0 til 0</v>
      </c>
      <c r="L71" s="21" t="str">
        <f t="shared" ref="L71:L72" si="61">ROUND(H71*$S$5*$H71,0)&amp;" til "&amp;ROUND(J71*$S$5*$J71,0)</f>
        <v>0 til 0</v>
      </c>
      <c r="M71" s="29">
        <f t="shared" ref="M71:M72" si="62">IF((H71*$S$5*$H71)=0,0,((2.8/(H71*$S$5*$H71))^(1/3)*500/86400))</f>
        <v>0</v>
      </c>
      <c r="N71" s="29" t="s">
        <v>31</v>
      </c>
      <c r="O71" s="28">
        <f t="shared" ref="O71:O72" si="63">IF((J71*$S$5*$H71)=0,0,((2.8/(J71*$S$5*$J71))^(1/3)*500/86400))</f>
        <v>0</v>
      </c>
      <c r="P71" s="60"/>
    </row>
    <row r="72" spans="1:18" ht="60" x14ac:dyDescent="0.25">
      <c r="A72" s="2"/>
      <c r="B72" s="82"/>
      <c r="C72" s="63" t="s">
        <v>24</v>
      </c>
      <c r="D72" s="68" t="s">
        <v>132</v>
      </c>
      <c r="E72" s="99" t="s">
        <v>316</v>
      </c>
      <c r="F72" s="8" t="s">
        <v>23</v>
      </c>
      <c r="G72" s="53" t="s">
        <v>317</v>
      </c>
      <c r="H72" s="7">
        <v>0.7</v>
      </c>
      <c r="I72" s="25" t="s">
        <v>31</v>
      </c>
      <c r="J72" s="25">
        <v>0.9</v>
      </c>
      <c r="K72" s="9" t="str">
        <f t="shared" si="60"/>
        <v>0 til 0</v>
      </c>
      <c r="L72" s="9" t="str">
        <f t="shared" si="61"/>
        <v>0 til 0</v>
      </c>
      <c r="M72" s="30">
        <f t="shared" si="62"/>
        <v>0</v>
      </c>
      <c r="N72" s="30" t="s">
        <v>31</v>
      </c>
      <c r="O72" s="10">
        <f t="shared" si="63"/>
        <v>0</v>
      </c>
      <c r="P72" s="84" t="s">
        <v>319</v>
      </c>
      <c r="Q72" s="2"/>
    </row>
    <row r="73" spans="1:18" x14ac:dyDescent="0.25">
      <c r="A73" s="2"/>
      <c r="B73" s="62" t="s">
        <v>99</v>
      </c>
      <c r="C73" s="92" t="s">
        <v>5</v>
      </c>
      <c r="D73" s="86" t="s">
        <v>10</v>
      </c>
      <c r="E73" s="80" t="s">
        <v>307</v>
      </c>
      <c r="F73" s="80" t="s">
        <v>22</v>
      </c>
      <c r="G73" s="85" t="s">
        <v>88</v>
      </c>
      <c r="H73" s="69">
        <v>0.67500000000000004</v>
      </c>
      <c r="I73" s="70" t="s">
        <v>31</v>
      </c>
      <c r="J73" s="70">
        <v>0.75</v>
      </c>
      <c r="K73" s="71" t="str">
        <f t="shared" si="48"/>
        <v>0 til 0</v>
      </c>
      <c r="L73" s="71" t="str">
        <f t="shared" si="49"/>
        <v>0 til 0</v>
      </c>
      <c r="M73" s="72">
        <f t="shared" si="50"/>
        <v>0</v>
      </c>
      <c r="N73" s="72" t="s">
        <v>31</v>
      </c>
      <c r="O73" s="73">
        <f t="shared" si="51"/>
        <v>0</v>
      </c>
      <c r="Q73" s="2"/>
      <c r="R73" s="2"/>
    </row>
    <row r="74" spans="1:18" x14ac:dyDescent="0.25">
      <c r="A74" s="2"/>
      <c r="B74" s="17"/>
      <c r="C74" s="76" t="s">
        <v>15</v>
      </c>
      <c r="D74" s="77" t="s">
        <v>120</v>
      </c>
      <c r="E74" s="56" t="s">
        <v>292</v>
      </c>
      <c r="F74" s="56" t="s">
        <v>293</v>
      </c>
      <c r="G74" s="59">
        <v>24</v>
      </c>
      <c r="H74" s="26">
        <v>0.82499999999999996</v>
      </c>
      <c r="I74" s="27" t="s">
        <v>31</v>
      </c>
      <c r="J74" s="27">
        <v>0.9</v>
      </c>
      <c r="K74" s="21" t="str">
        <f t="shared" si="48"/>
        <v>0 til 0</v>
      </c>
      <c r="L74" s="21" t="str">
        <f t="shared" si="49"/>
        <v>0 til 0</v>
      </c>
      <c r="M74" s="29">
        <f t="shared" si="50"/>
        <v>0</v>
      </c>
      <c r="N74" s="29" t="s">
        <v>31</v>
      </c>
      <c r="O74" s="28">
        <f t="shared" si="51"/>
        <v>0</v>
      </c>
      <c r="P74" s="60"/>
      <c r="Q74" s="2"/>
      <c r="R74" s="2"/>
    </row>
    <row r="75" spans="1:18" x14ac:dyDescent="0.25">
      <c r="A75" s="2"/>
      <c r="B75" s="2"/>
      <c r="C75" s="63" t="s">
        <v>16</v>
      </c>
      <c r="D75" s="64" t="s">
        <v>10</v>
      </c>
      <c r="E75" s="93" t="s">
        <v>87</v>
      </c>
      <c r="F75" s="81" t="s">
        <v>23</v>
      </c>
      <c r="G75" s="67" t="s">
        <v>278</v>
      </c>
      <c r="H75" s="7">
        <v>0.65</v>
      </c>
      <c r="I75" s="25" t="s">
        <v>31</v>
      </c>
      <c r="J75" s="25">
        <v>0.75</v>
      </c>
      <c r="K75" s="9" t="str">
        <f t="shared" si="48"/>
        <v>0 til 0</v>
      </c>
      <c r="L75" s="9" t="str">
        <f t="shared" si="49"/>
        <v>0 til 0</v>
      </c>
      <c r="M75" s="30">
        <f t="shared" si="50"/>
        <v>0</v>
      </c>
      <c r="N75" s="30" t="s">
        <v>31</v>
      </c>
      <c r="O75" s="10">
        <f t="shared" si="51"/>
        <v>0</v>
      </c>
      <c r="Q75" s="2"/>
    </row>
    <row r="76" spans="1:18" x14ac:dyDescent="0.25">
      <c r="A76" s="2"/>
      <c r="B76" s="17"/>
      <c r="C76" s="76" t="s">
        <v>17</v>
      </c>
      <c r="D76" s="77" t="s">
        <v>20</v>
      </c>
      <c r="E76" s="56" t="s">
        <v>300</v>
      </c>
      <c r="F76" s="56" t="s">
        <v>22</v>
      </c>
      <c r="G76" s="59" t="s">
        <v>127</v>
      </c>
      <c r="H76" s="26">
        <v>0.86</v>
      </c>
      <c r="I76" s="27" t="s">
        <v>31</v>
      </c>
      <c r="J76" s="27">
        <v>0.93500000000000005</v>
      </c>
      <c r="K76" s="21" t="str">
        <f t="shared" si="48"/>
        <v>0 til 0</v>
      </c>
      <c r="L76" s="21" t="str">
        <f t="shared" si="49"/>
        <v>0 til 0</v>
      </c>
      <c r="M76" s="29">
        <f t="shared" si="50"/>
        <v>0</v>
      </c>
      <c r="N76" s="29" t="s">
        <v>31</v>
      </c>
      <c r="O76" s="28">
        <f t="shared" si="51"/>
        <v>0</v>
      </c>
      <c r="P76" s="16"/>
      <c r="Q76" s="2"/>
    </row>
    <row r="77" spans="1:18" x14ac:dyDescent="0.25">
      <c r="A77" s="2"/>
      <c r="B77" s="2"/>
      <c r="C77" s="63" t="s">
        <v>18</v>
      </c>
      <c r="D77" s="65" t="s">
        <v>25</v>
      </c>
      <c r="E77" s="8"/>
      <c r="F77" s="8"/>
      <c r="G77" s="53"/>
      <c r="H77" s="7"/>
      <c r="I77" s="25" t="s">
        <v>31</v>
      </c>
      <c r="J77" s="25"/>
      <c r="K77" s="9" t="str">
        <f t="shared" si="48"/>
        <v>0 til 0</v>
      </c>
      <c r="L77" s="9" t="str">
        <f t="shared" si="49"/>
        <v>0 til 0</v>
      </c>
      <c r="M77" s="30">
        <f t="shared" si="50"/>
        <v>0</v>
      </c>
      <c r="N77" s="30" t="s">
        <v>31</v>
      </c>
      <c r="O77" s="10">
        <f t="shared" si="51"/>
        <v>0</v>
      </c>
      <c r="P77" s="2"/>
      <c r="Q77" s="2"/>
    </row>
    <row r="78" spans="1:18" ht="45" x14ac:dyDescent="0.25">
      <c r="B78" s="17"/>
      <c r="C78" s="76" t="s">
        <v>19</v>
      </c>
      <c r="D78" s="77" t="s">
        <v>10</v>
      </c>
      <c r="E78" s="78" t="s">
        <v>315</v>
      </c>
      <c r="F78" s="78" t="s">
        <v>311</v>
      </c>
      <c r="G78" s="79" t="s">
        <v>81</v>
      </c>
      <c r="H78" s="26">
        <v>0.67500000000000004</v>
      </c>
      <c r="I78" s="27" t="s">
        <v>31</v>
      </c>
      <c r="J78" s="27">
        <v>0.75</v>
      </c>
      <c r="K78" s="21" t="str">
        <f t="shared" si="48"/>
        <v>0 til 0</v>
      </c>
      <c r="L78" s="21" t="str">
        <f t="shared" si="49"/>
        <v>0 til 0</v>
      </c>
      <c r="M78" s="29">
        <f t="shared" si="50"/>
        <v>0</v>
      </c>
      <c r="N78" s="29" t="s">
        <v>31</v>
      </c>
      <c r="O78" s="28">
        <f t="shared" si="51"/>
        <v>0</v>
      </c>
      <c r="P78" s="60"/>
    </row>
    <row r="79" spans="1:18" ht="60" x14ac:dyDescent="0.25">
      <c r="A79" s="2"/>
      <c r="B79" s="82"/>
      <c r="C79" s="63" t="s">
        <v>24</v>
      </c>
      <c r="D79" s="68" t="s">
        <v>132</v>
      </c>
      <c r="E79" s="99" t="s">
        <v>316</v>
      </c>
      <c r="F79" s="8" t="s">
        <v>23</v>
      </c>
      <c r="G79" s="53" t="s">
        <v>130</v>
      </c>
      <c r="H79" s="7">
        <v>0.7</v>
      </c>
      <c r="I79" s="25" t="s">
        <v>31</v>
      </c>
      <c r="J79" s="25">
        <v>0.9</v>
      </c>
      <c r="K79" s="9" t="str">
        <f t="shared" si="48"/>
        <v>0 til 0</v>
      </c>
      <c r="L79" s="9" t="str">
        <f t="shared" si="49"/>
        <v>0 til 0</v>
      </c>
      <c r="M79" s="30">
        <f t="shared" si="50"/>
        <v>0</v>
      </c>
      <c r="N79" s="30" t="s">
        <v>31</v>
      </c>
      <c r="O79" s="10">
        <f t="shared" si="51"/>
        <v>0</v>
      </c>
      <c r="P79" s="83" t="s">
        <v>318</v>
      </c>
      <c r="Q79" s="2"/>
    </row>
    <row r="80" spans="1:18" x14ac:dyDescent="0.25">
      <c r="A80" s="2"/>
      <c r="B80" s="62" t="s">
        <v>98</v>
      </c>
      <c r="C80" s="92" t="s">
        <v>5</v>
      </c>
      <c r="D80" s="86" t="s">
        <v>120</v>
      </c>
      <c r="E80" s="80" t="s">
        <v>123</v>
      </c>
      <c r="F80" s="80" t="s">
        <v>22</v>
      </c>
      <c r="G80" s="85" t="s">
        <v>124</v>
      </c>
      <c r="H80" s="69">
        <v>0.7</v>
      </c>
      <c r="I80" s="70" t="s">
        <v>31</v>
      </c>
      <c r="J80" s="70">
        <v>0.8</v>
      </c>
      <c r="K80" s="71" t="str">
        <f t="shared" si="48"/>
        <v>0 til 0</v>
      </c>
      <c r="L80" s="71" t="str">
        <f t="shared" si="49"/>
        <v>0 til 0</v>
      </c>
      <c r="M80" s="72">
        <f t="shared" si="50"/>
        <v>0</v>
      </c>
      <c r="N80" s="72" t="s">
        <v>31</v>
      </c>
      <c r="O80" s="73">
        <f t="shared" si="51"/>
        <v>0</v>
      </c>
      <c r="P80" s="97"/>
      <c r="Q80" s="2"/>
    </row>
    <row r="81" spans="1:23" x14ac:dyDescent="0.25">
      <c r="A81" s="2"/>
      <c r="B81" s="17"/>
      <c r="C81" s="76" t="s">
        <v>15</v>
      </c>
      <c r="D81" s="77" t="s">
        <v>20</v>
      </c>
      <c r="E81" s="56" t="s">
        <v>122</v>
      </c>
      <c r="F81" s="56" t="s">
        <v>23</v>
      </c>
      <c r="G81" s="59" t="s">
        <v>139</v>
      </c>
      <c r="H81" s="26">
        <v>0.85</v>
      </c>
      <c r="I81" s="27" t="s">
        <v>31</v>
      </c>
      <c r="J81" s="27">
        <v>0.91</v>
      </c>
      <c r="K81" s="21" t="str">
        <f t="shared" si="48"/>
        <v>0 til 0</v>
      </c>
      <c r="L81" s="21" t="str">
        <f t="shared" si="49"/>
        <v>0 til 0</v>
      </c>
      <c r="M81" s="29">
        <f t="shared" si="50"/>
        <v>0</v>
      </c>
      <c r="N81" s="29" t="s">
        <v>31</v>
      </c>
      <c r="O81" s="28">
        <f t="shared" si="51"/>
        <v>0</v>
      </c>
      <c r="P81" s="60"/>
      <c r="Q81" s="2"/>
    </row>
    <row r="82" spans="1:23" x14ac:dyDescent="0.25">
      <c r="A82" s="2"/>
      <c r="B82" s="2"/>
      <c r="C82" s="63" t="s">
        <v>16</v>
      </c>
      <c r="D82" s="64" t="s">
        <v>10</v>
      </c>
      <c r="E82" s="93" t="s">
        <v>125</v>
      </c>
      <c r="F82" s="81" t="s">
        <v>22</v>
      </c>
      <c r="G82" s="67" t="s">
        <v>88</v>
      </c>
      <c r="H82" s="7">
        <v>0.65</v>
      </c>
      <c r="I82" s="25" t="s">
        <v>31</v>
      </c>
      <c r="J82" s="25">
        <v>0.75</v>
      </c>
      <c r="K82" s="9" t="str">
        <f t="shared" si="48"/>
        <v>0 til 0</v>
      </c>
      <c r="L82" s="9" t="str">
        <f t="shared" si="49"/>
        <v>0 til 0</v>
      </c>
      <c r="M82" s="30">
        <f t="shared" si="50"/>
        <v>0</v>
      </c>
      <c r="N82" s="30" t="s">
        <v>31</v>
      </c>
      <c r="O82" s="10">
        <f t="shared" si="51"/>
        <v>0</v>
      </c>
      <c r="P82" s="2"/>
      <c r="Q82" s="2"/>
    </row>
    <row r="83" spans="1:23" x14ac:dyDescent="0.25">
      <c r="A83" s="2"/>
      <c r="B83" s="17"/>
      <c r="C83" s="76" t="s">
        <v>17</v>
      </c>
      <c r="D83" s="77" t="s">
        <v>126</v>
      </c>
      <c r="E83" s="56" t="s">
        <v>128</v>
      </c>
      <c r="F83" s="56" t="s">
        <v>141</v>
      </c>
      <c r="G83" s="59" t="s">
        <v>127</v>
      </c>
      <c r="H83" s="26">
        <v>0.82499999999999996</v>
      </c>
      <c r="I83" s="27" t="s">
        <v>31</v>
      </c>
      <c r="J83" s="27">
        <v>0.875</v>
      </c>
      <c r="K83" s="21" t="str">
        <f t="shared" si="48"/>
        <v>0 til 0</v>
      </c>
      <c r="L83" s="21" t="str">
        <f t="shared" si="49"/>
        <v>0 til 0</v>
      </c>
      <c r="M83" s="29">
        <f t="shared" si="50"/>
        <v>0</v>
      </c>
      <c r="N83" s="29" t="s">
        <v>31</v>
      </c>
      <c r="O83" s="28">
        <f t="shared" si="51"/>
        <v>0</v>
      </c>
      <c r="P83" s="17"/>
      <c r="Q83" s="2"/>
      <c r="S83" s="2"/>
      <c r="T83" s="2"/>
      <c r="U83" s="2"/>
      <c r="V83" s="2"/>
      <c r="W83" s="2"/>
    </row>
    <row r="84" spans="1:23" x14ac:dyDescent="0.25">
      <c r="A84" s="2"/>
      <c r="B84" s="2"/>
      <c r="C84" s="63" t="s">
        <v>18</v>
      </c>
      <c r="D84" s="65" t="s">
        <v>25</v>
      </c>
      <c r="E84" s="8"/>
      <c r="F84" s="8"/>
      <c r="G84" s="53"/>
      <c r="H84" s="7">
        <v>0.9</v>
      </c>
      <c r="I84" s="25" t="s">
        <v>31</v>
      </c>
      <c r="J84" s="25">
        <v>0.95</v>
      </c>
      <c r="K84" s="9" t="str">
        <f t="shared" si="48"/>
        <v>0 til 0</v>
      </c>
      <c r="L84" s="9" t="str">
        <f t="shared" si="49"/>
        <v>0 til 0</v>
      </c>
      <c r="M84" s="30">
        <f t="shared" si="50"/>
        <v>0</v>
      </c>
      <c r="N84" s="30" t="s">
        <v>31</v>
      </c>
      <c r="O84" s="10">
        <f t="shared" si="51"/>
        <v>0</v>
      </c>
      <c r="P84" s="2"/>
      <c r="Q84" s="2"/>
      <c r="S84" s="2"/>
      <c r="T84" s="2"/>
      <c r="U84" s="2"/>
      <c r="V84" s="2"/>
      <c r="W84" s="2"/>
    </row>
    <row r="85" spans="1:23" x14ac:dyDescent="0.25">
      <c r="A85" s="2"/>
      <c r="B85" s="17"/>
      <c r="C85" s="76" t="s">
        <v>19</v>
      </c>
      <c r="D85" s="96" t="s">
        <v>120</v>
      </c>
      <c r="E85" s="78" t="s">
        <v>135</v>
      </c>
      <c r="F85" s="56" t="s">
        <v>22</v>
      </c>
      <c r="G85" s="59" t="s">
        <v>133</v>
      </c>
      <c r="H85" s="26">
        <v>0.75</v>
      </c>
      <c r="I85" s="27" t="s">
        <v>31</v>
      </c>
      <c r="J85" s="27">
        <v>0.85</v>
      </c>
      <c r="K85" s="21" t="str">
        <f t="shared" si="48"/>
        <v>0 til 0</v>
      </c>
      <c r="L85" s="21" t="str">
        <f t="shared" si="49"/>
        <v>0 til 0</v>
      </c>
      <c r="M85" s="29">
        <f t="shared" si="50"/>
        <v>0</v>
      </c>
      <c r="N85" s="29" t="s">
        <v>31</v>
      </c>
      <c r="O85" s="28">
        <f t="shared" si="51"/>
        <v>0</v>
      </c>
      <c r="P85" s="16"/>
      <c r="Q85" s="2"/>
      <c r="S85" s="8"/>
      <c r="T85" s="93"/>
      <c r="U85" s="8"/>
      <c r="V85" s="93"/>
      <c r="W85" s="2"/>
    </row>
    <row r="86" spans="1:23" ht="60" x14ac:dyDescent="0.25">
      <c r="A86" s="2"/>
      <c r="B86" s="82"/>
      <c r="C86" s="98" t="s">
        <v>24</v>
      </c>
      <c r="D86" s="68" t="s">
        <v>132</v>
      </c>
      <c r="E86" s="99" t="s">
        <v>129</v>
      </c>
      <c r="F86" s="61" t="s">
        <v>22</v>
      </c>
      <c r="G86" s="100" t="s">
        <v>130</v>
      </c>
      <c r="H86" s="74">
        <v>0.7</v>
      </c>
      <c r="I86" s="54" t="s">
        <v>31</v>
      </c>
      <c r="J86" s="54">
        <v>0.95</v>
      </c>
      <c r="K86" s="15" t="str">
        <f t="shared" si="48"/>
        <v>0 til 0</v>
      </c>
      <c r="L86" s="15" t="str">
        <f t="shared" si="49"/>
        <v>0 til 0</v>
      </c>
      <c r="M86" s="55">
        <f t="shared" si="50"/>
        <v>0</v>
      </c>
      <c r="N86" s="55" t="s">
        <v>31</v>
      </c>
      <c r="O86" s="31">
        <f t="shared" si="51"/>
        <v>0</v>
      </c>
      <c r="P86" s="83" t="s">
        <v>131</v>
      </c>
      <c r="Q86" s="2"/>
      <c r="S86" s="2"/>
      <c r="T86" s="2"/>
      <c r="U86" s="2"/>
      <c r="V86" s="2"/>
      <c r="W86" s="2"/>
    </row>
    <row r="87" spans="1:23" x14ac:dyDescent="0.25">
      <c r="A87" s="2"/>
      <c r="B87" s="62" t="s">
        <v>100</v>
      </c>
      <c r="C87" s="92" t="s">
        <v>5</v>
      </c>
      <c r="D87" s="86" t="s">
        <v>120</v>
      </c>
      <c r="E87" s="80" t="s">
        <v>136</v>
      </c>
      <c r="F87" s="80" t="s">
        <v>22</v>
      </c>
      <c r="G87" s="85" t="s">
        <v>124</v>
      </c>
      <c r="H87" s="69">
        <v>0.85</v>
      </c>
      <c r="I87" s="70" t="s">
        <v>31</v>
      </c>
      <c r="J87" s="70">
        <v>0.9</v>
      </c>
      <c r="K87" s="71" t="str">
        <f t="shared" si="48"/>
        <v>0 til 0</v>
      </c>
      <c r="L87" s="71" t="str">
        <f t="shared" si="49"/>
        <v>0 til 0</v>
      </c>
      <c r="M87" s="72">
        <f t="shared" si="50"/>
        <v>0</v>
      </c>
      <c r="N87" s="72" t="s">
        <v>31</v>
      </c>
      <c r="O87" s="73">
        <f t="shared" si="51"/>
        <v>0</v>
      </c>
      <c r="Q87" s="2"/>
    </row>
    <row r="88" spans="1:23" x14ac:dyDescent="0.25">
      <c r="A88" s="2"/>
      <c r="B88" s="17"/>
      <c r="C88" s="76" t="s">
        <v>15</v>
      </c>
      <c r="D88" s="77" t="s">
        <v>20</v>
      </c>
      <c r="E88" s="56" t="s">
        <v>137</v>
      </c>
      <c r="F88" s="56" t="s">
        <v>23</v>
      </c>
      <c r="G88" s="59" t="s">
        <v>139</v>
      </c>
      <c r="H88" s="26">
        <v>0.85</v>
      </c>
      <c r="I88" s="27" t="s">
        <v>31</v>
      </c>
      <c r="J88" s="27">
        <v>0.9</v>
      </c>
      <c r="K88" s="21" t="str">
        <f t="shared" si="48"/>
        <v>0 til 0</v>
      </c>
      <c r="L88" s="21" t="str">
        <f t="shared" si="49"/>
        <v>0 til 0</v>
      </c>
      <c r="M88" s="29">
        <f t="shared" si="50"/>
        <v>0</v>
      </c>
      <c r="N88" s="29" t="s">
        <v>31</v>
      </c>
      <c r="O88" s="28">
        <f t="shared" si="51"/>
        <v>0</v>
      </c>
      <c r="P88" s="60"/>
      <c r="Q88" s="2"/>
    </row>
    <row r="89" spans="1:23" x14ac:dyDescent="0.25">
      <c r="A89" s="2"/>
      <c r="B89" s="2"/>
      <c r="C89" s="63" t="s">
        <v>16</v>
      </c>
      <c r="D89" s="64" t="s">
        <v>10</v>
      </c>
      <c r="E89" s="93" t="s">
        <v>138</v>
      </c>
      <c r="F89" s="81" t="s">
        <v>22</v>
      </c>
      <c r="G89" s="67" t="s">
        <v>88</v>
      </c>
      <c r="H89" s="7">
        <v>0.65</v>
      </c>
      <c r="I89" s="25" t="s">
        <v>31</v>
      </c>
      <c r="J89" s="25">
        <v>0.75</v>
      </c>
      <c r="K89" s="9" t="str">
        <f t="shared" si="48"/>
        <v>0 til 0</v>
      </c>
      <c r="L89" s="9" t="str">
        <f t="shared" si="49"/>
        <v>0 til 0</v>
      </c>
      <c r="M89" s="30">
        <f t="shared" si="50"/>
        <v>0</v>
      </c>
      <c r="N89" s="30" t="s">
        <v>31</v>
      </c>
      <c r="O89" s="10">
        <f t="shared" si="51"/>
        <v>0</v>
      </c>
      <c r="P89" s="2"/>
      <c r="Q89" s="2"/>
    </row>
    <row r="90" spans="1:23" x14ac:dyDescent="0.25">
      <c r="A90" s="2"/>
      <c r="B90" s="17"/>
      <c r="C90" s="76" t="s">
        <v>17</v>
      </c>
      <c r="D90" s="77" t="s">
        <v>126</v>
      </c>
      <c r="E90" s="56" t="s">
        <v>140</v>
      </c>
      <c r="F90" s="56" t="s">
        <v>141</v>
      </c>
      <c r="G90" s="59" t="s">
        <v>127</v>
      </c>
      <c r="H90" s="26">
        <v>0.82499999999999996</v>
      </c>
      <c r="I90" s="27" t="s">
        <v>31</v>
      </c>
      <c r="J90" s="27">
        <v>0.875</v>
      </c>
      <c r="K90" s="21" t="str">
        <f t="shared" ref="K90" si="64">ROUND((IF(H90&lt;100%,H90*$U$5+$T$5,$R$5)),0)&amp;" til "&amp;ROUND((IF(J90&lt;100%,J90*$U$5+$T$5,$R$5)),0)</f>
        <v>0 til 0</v>
      </c>
      <c r="L90" s="21" t="str">
        <f t="shared" ref="L90" si="65">ROUND(H90*$S$5*$H90,0)&amp;" til "&amp;ROUND(J90*$S$5*$J90,0)</f>
        <v>0 til 0</v>
      </c>
      <c r="M90" s="29">
        <f t="shared" ref="M90" si="66">IF((H90*$S$5*$H90)=0,0,((2.8/(H90*$S$5*$H90))^(1/3)*500/86400))</f>
        <v>0</v>
      </c>
      <c r="N90" s="29" t="s">
        <v>31</v>
      </c>
      <c r="O90" s="28">
        <f t="shared" ref="O90" si="67">IF((J90*$S$5*$H90)=0,0,((2.8/(J90*$S$5*$J90))^(1/3)*500/86400))</f>
        <v>0</v>
      </c>
      <c r="P90" s="17"/>
      <c r="Q90" s="2"/>
    </row>
    <row r="91" spans="1:23" x14ac:dyDescent="0.25">
      <c r="A91" s="2"/>
      <c r="B91" s="2"/>
      <c r="C91" s="63" t="s">
        <v>18</v>
      </c>
      <c r="D91" s="65" t="s">
        <v>25</v>
      </c>
      <c r="E91" s="8"/>
      <c r="F91" s="8"/>
      <c r="G91" s="53"/>
      <c r="H91" s="7">
        <v>0.9</v>
      </c>
      <c r="I91" s="25" t="s">
        <v>31</v>
      </c>
      <c r="J91" s="25">
        <v>0.95</v>
      </c>
      <c r="K91" s="9" t="str">
        <f t="shared" si="48"/>
        <v>0 til 0</v>
      </c>
      <c r="L91" s="9" t="str">
        <f t="shared" si="49"/>
        <v>0 til 0</v>
      </c>
      <c r="M91" s="30">
        <f t="shared" si="50"/>
        <v>0</v>
      </c>
      <c r="N91" s="30" t="s">
        <v>31</v>
      </c>
      <c r="O91" s="10">
        <f t="shared" si="51"/>
        <v>0</v>
      </c>
      <c r="P91" s="2"/>
      <c r="Q91" s="2"/>
    </row>
    <row r="92" spans="1:23" x14ac:dyDescent="0.25">
      <c r="A92" s="2"/>
      <c r="B92" s="17"/>
      <c r="C92" s="76" t="s">
        <v>19</v>
      </c>
      <c r="D92" s="96" t="s">
        <v>126</v>
      </c>
      <c r="E92" s="78" t="s">
        <v>135</v>
      </c>
      <c r="F92" s="56" t="s">
        <v>22</v>
      </c>
      <c r="G92" s="59" t="s">
        <v>133</v>
      </c>
      <c r="H92" s="26">
        <v>0.75</v>
      </c>
      <c r="I92" s="27" t="s">
        <v>31</v>
      </c>
      <c r="J92" s="27">
        <v>0.85</v>
      </c>
      <c r="K92" s="21" t="str">
        <f t="shared" si="48"/>
        <v>0 til 0</v>
      </c>
      <c r="L92" s="21" t="str">
        <f t="shared" si="49"/>
        <v>0 til 0</v>
      </c>
      <c r="M92" s="29">
        <f t="shared" si="50"/>
        <v>0</v>
      </c>
      <c r="N92" s="29" t="s">
        <v>31</v>
      </c>
      <c r="O92" s="28">
        <f t="shared" si="51"/>
        <v>0</v>
      </c>
      <c r="P92" s="16"/>
      <c r="Q92" s="2"/>
    </row>
    <row r="93" spans="1:23" ht="60" x14ac:dyDescent="0.25">
      <c r="A93" s="2"/>
      <c r="B93" s="82"/>
      <c r="C93" s="98" t="s">
        <v>24</v>
      </c>
      <c r="D93" s="68" t="s">
        <v>132</v>
      </c>
      <c r="E93" s="99" t="s">
        <v>142</v>
      </c>
      <c r="F93" s="61" t="s">
        <v>22</v>
      </c>
      <c r="G93" s="100" t="s">
        <v>130</v>
      </c>
      <c r="H93" s="74">
        <v>0.7</v>
      </c>
      <c r="I93" s="54" t="s">
        <v>31</v>
      </c>
      <c r="J93" s="54">
        <v>0.95</v>
      </c>
      <c r="K93" s="15" t="str">
        <f t="shared" si="48"/>
        <v>0 til 0</v>
      </c>
      <c r="L93" s="15" t="str">
        <f t="shared" si="49"/>
        <v>0 til 0</v>
      </c>
      <c r="M93" s="55">
        <f t="shared" si="50"/>
        <v>0</v>
      </c>
      <c r="N93" s="55" t="s">
        <v>31</v>
      </c>
      <c r="O93" s="31">
        <f t="shared" si="51"/>
        <v>0</v>
      </c>
      <c r="P93" s="84" t="s">
        <v>143</v>
      </c>
      <c r="Q93" s="2"/>
    </row>
    <row r="94" spans="1:23" x14ac:dyDescent="0.25">
      <c r="B94" s="62" t="s">
        <v>101</v>
      </c>
      <c r="C94" s="92" t="s">
        <v>5</v>
      </c>
      <c r="D94" s="86" t="s">
        <v>120</v>
      </c>
      <c r="E94" s="80" t="s">
        <v>148</v>
      </c>
      <c r="F94" s="80" t="s">
        <v>22</v>
      </c>
      <c r="G94" s="85" t="s">
        <v>124</v>
      </c>
      <c r="H94" s="69">
        <v>0.7</v>
      </c>
      <c r="I94" s="70" t="s">
        <v>31</v>
      </c>
      <c r="J94" s="70">
        <v>0.8</v>
      </c>
      <c r="K94" s="71" t="str">
        <f t="shared" si="48"/>
        <v>0 til 0</v>
      </c>
      <c r="L94" s="71" t="str">
        <f t="shared" si="49"/>
        <v>0 til 0</v>
      </c>
      <c r="M94" s="72">
        <f t="shared" si="50"/>
        <v>0</v>
      </c>
      <c r="N94" s="72" t="s">
        <v>31</v>
      </c>
      <c r="O94" s="73">
        <f t="shared" si="51"/>
        <v>0</v>
      </c>
    </row>
    <row r="95" spans="1:23" x14ac:dyDescent="0.25">
      <c r="B95" s="17"/>
      <c r="C95" s="76" t="s">
        <v>15</v>
      </c>
      <c r="D95" s="77" t="s">
        <v>20</v>
      </c>
      <c r="E95" s="56" t="s">
        <v>122</v>
      </c>
      <c r="F95" s="56" t="s">
        <v>23</v>
      </c>
      <c r="G95" s="59" t="s">
        <v>144</v>
      </c>
      <c r="H95" s="26">
        <v>0.85</v>
      </c>
      <c r="I95" s="27" t="s">
        <v>31</v>
      </c>
      <c r="J95" s="27">
        <v>0.9</v>
      </c>
      <c r="K95" s="21" t="str">
        <f t="shared" ref="K95:K101" si="68">ROUND((IF(H95&lt;100%,H95*$U$5+$T$5,$R$5)),0)&amp;" til "&amp;ROUND((IF(J95&lt;100%,J95*$U$5+$T$5,$R$5)),0)</f>
        <v>0 til 0</v>
      </c>
      <c r="L95" s="21" t="str">
        <f t="shared" ref="L95:L101" si="69">ROUND(H95*$S$5*$H95,0)&amp;" til "&amp;ROUND(J95*$S$5*$J95,0)</f>
        <v>0 til 0</v>
      </c>
      <c r="M95" s="29">
        <f t="shared" ref="M95:M101" si="70">IF((H95*$S$5*$H95)=0,0,((2.8/(H95*$S$5*$H95))^(1/3)*500/86400))</f>
        <v>0</v>
      </c>
      <c r="N95" s="29" t="s">
        <v>31</v>
      </c>
      <c r="O95" s="28">
        <f t="shared" ref="O95:O101" si="71">IF((J95*$S$5*$H95)=0,0,((2.8/(J95*$S$5*$J95))^(1/3)*500/86400))</f>
        <v>0</v>
      </c>
      <c r="P95" s="60"/>
    </row>
    <row r="96" spans="1:23" x14ac:dyDescent="0.25">
      <c r="B96" s="2"/>
      <c r="C96" s="63" t="s">
        <v>16</v>
      </c>
      <c r="D96" s="64" t="s">
        <v>10</v>
      </c>
      <c r="E96" s="93" t="s">
        <v>145</v>
      </c>
      <c r="F96" s="81" t="s">
        <v>22</v>
      </c>
      <c r="G96" s="67" t="s">
        <v>146</v>
      </c>
      <c r="H96" s="7">
        <v>0.65</v>
      </c>
      <c r="I96" s="25" t="s">
        <v>31</v>
      </c>
      <c r="J96" s="25">
        <v>0.75</v>
      </c>
      <c r="K96" s="9" t="str">
        <f t="shared" si="68"/>
        <v>0 til 0</v>
      </c>
      <c r="L96" s="9" t="str">
        <f t="shared" si="69"/>
        <v>0 til 0</v>
      </c>
      <c r="M96" s="30">
        <f t="shared" si="70"/>
        <v>0</v>
      </c>
      <c r="N96" s="30" t="s">
        <v>31</v>
      </c>
      <c r="O96" s="10">
        <f t="shared" si="71"/>
        <v>0</v>
      </c>
      <c r="P96" s="2"/>
    </row>
    <row r="97" spans="1:17" x14ac:dyDescent="0.25">
      <c r="B97" s="17"/>
      <c r="C97" s="76" t="s">
        <v>17</v>
      </c>
      <c r="D97" s="77" t="s">
        <v>126</v>
      </c>
      <c r="E97" s="56" t="s">
        <v>147</v>
      </c>
      <c r="F97" s="56" t="s">
        <v>141</v>
      </c>
      <c r="G97" s="59" t="s">
        <v>127</v>
      </c>
      <c r="H97" s="26">
        <v>0.82499999999999996</v>
      </c>
      <c r="I97" s="27" t="s">
        <v>31</v>
      </c>
      <c r="J97" s="27">
        <v>0.875</v>
      </c>
      <c r="K97" s="21" t="str">
        <f t="shared" si="68"/>
        <v>0 til 0</v>
      </c>
      <c r="L97" s="21" t="str">
        <f t="shared" si="69"/>
        <v>0 til 0</v>
      </c>
      <c r="M97" s="29">
        <f t="shared" si="70"/>
        <v>0</v>
      </c>
      <c r="N97" s="29" t="s">
        <v>31</v>
      </c>
      <c r="O97" s="28">
        <f t="shared" si="71"/>
        <v>0</v>
      </c>
      <c r="P97" s="17"/>
    </row>
    <row r="98" spans="1:17" x14ac:dyDescent="0.25">
      <c r="B98" s="2"/>
      <c r="C98" s="63" t="s">
        <v>18</v>
      </c>
      <c r="D98" s="65" t="s">
        <v>25</v>
      </c>
      <c r="E98" s="8"/>
      <c r="F98" s="8"/>
      <c r="G98" s="53"/>
      <c r="H98" s="7">
        <v>0.9</v>
      </c>
      <c r="I98" s="25" t="s">
        <v>31</v>
      </c>
      <c r="J98" s="25">
        <v>0.95</v>
      </c>
      <c r="K98" s="9" t="str">
        <f t="shared" si="68"/>
        <v>0 til 0</v>
      </c>
      <c r="L98" s="9" t="str">
        <f t="shared" si="69"/>
        <v>0 til 0</v>
      </c>
      <c r="M98" s="30">
        <f t="shared" si="70"/>
        <v>0</v>
      </c>
      <c r="N98" s="30" t="s">
        <v>31</v>
      </c>
      <c r="O98" s="10">
        <f t="shared" si="71"/>
        <v>0</v>
      </c>
      <c r="P98" s="2"/>
    </row>
    <row r="99" spans="1:17" x14ac:dyDescent="0.25">
      <c r="B99" s="17"/>
      <c r="C99" s="76" t="s">
        <v>19</v>
      </c>
      <c r="D99" s="96" t="s">
        <v>126</v>
      </c>
      <c r="E99" s="78" t="s">
        <v>135</v>
      </c>
      <c r="F99" s="56" t="s">
        <v>22</v>
      </c>
      <c r="G99" s="59" t="s">
        <v>133</v>
      </c>
      <c r="H99" s="26">
        <v>0.75</v>
      </c>
      <c r="I99" s="27" t="s">
        <v>31</v>
      </c>
      <c r="J99" s="27">
        <v>0.85</v>
      </c>
      <c r="K99" s="21" t="str">
        <f t="shared" si="68"/>
        <v>0 til 0</v>
      </c>
      <c r="L99" s="21" t="str">
        <f t="shared" si="69"/>
        <v>0 til 0</v>
      </c>
      <c r="M99" s="29">
        <f t="shared" si="70"/>
        <v>0</v>
      </c>
      <c r="N99" s="29" t="s">
        <v>31</v>
      </c>
      <c r="O99" s="28">
        <f t="shared" si="71"/>
        <v>0</v>
      </c>
      <c r="P99" s="16"/>
    </row>
    <row r="100" spans="1:17" ht="60" x14ac:dyDescent="0.25">
      <c r="A100" s="2"/>
      <c r="B100" s="82"/>
      <c r="C100" s="98" t="s">
        <v>24</v>
      </c>
      <c r="D100" s="68" t="s">
        <v>132</v>
      </c>
      <c r="E100" s="99" t="s">
        <v>129</v>
      </c>
      <c r="F100" s="61" t="s">
        <v>22</v>
      </c>
      <c r="G100" s="100" t="s">
        <v>153</v>
      </c>
      <c r="H100" s="74">
        <v>0.7</v>
      </c>
      <c r="I100" s="54" t="s">
        <v>31</v>
      </c>
      <c r="J100" s="54">
        <v>1</v>
      </c>
      <c r="K100" s="15" t="str">
        <f t="shared" si="68"/>
        <v>0 til 0</v>
      </c>
      <c r="L100" s="15" t="str">
        <f t="shared" si="69"/>
        <v>0 til 0</v>
      </c>
      <c r="M100" s="55">
        <f t="shared" si="70"/>
        <v>0</v>
      </c>
      <c r="N100" s="55" t="s">
        <v>31</v>
      </c>
      <c r="O100" s="31">
        <f t="shared" si="71"/>
        <v>0</v>
      </c>
      <c r="P100" s="84" t="s">
        <v>154</v>
      </c>
      <c r="Q100" s="2"/>
    </row>
    <row r="101" spans="1:17" x14ac:dyDescent="0.25">
      <c r="B101" s="62" t="s">
        <v>102</v>
      </c>
      <c r="C101" s="92" t="s">
        <v>5</v>
      </c>
      <c r="D101" s="86" t="s">
        <v>120</v>
      </c>
      <c r="E101" s="80" t="s">
        <v>149</v>
      </c>
      <c r="F101" s="80" t="s">
        <v>22</v>
      </c>
      <c r="G101" s="85" t="s">
        <v>124</v>
      </c>
      <c r="H101" s="69">
        <v>0.7</v>
      </c>
      <c r="I101" s="70" t="s">
        <v>31</v>
      </c>
      <c r="J101" s="70">
        <v>0.8</v>
      </c>
      <c r="K101" s="71" t="str">
        <f t="shared" si="68"/>
        <v>0 til 0</v>
      </c>
      <c r="L101" s="71" t="str">
        <f t="shared" si="69"/>
        <v>0 til 0</v>
      </c>
      <c r="M101" s="72">
        <f t="shared" si="70"/>
        <v>0</v>
      </c>
      <c r="N101" s="72" t="s">
        <v>31</v>
      </c>
      <c r="O101" s="73">
        <f t="shared" si="71"/>
        <v>0</v>
      </c>
    </row>
    <row r="102" spans="1:17" x14ac:dyDescent="0.25">
      <c r="B102" s="17"/>
      <c r="C102" s="76" t="s">
        <v>15</v>
      </c>
      <c r="D102" s="77" t="s">
        <v>20</v>
      </c>
      <c r="E102" s="56" t="s">
        <v>134</v>
      </c>
      <c r="F102" s="56" t="s">
        <v>23</v>
      </c>
      <c r="G102" s="59" t="s">
        <v>144</v>
      </c>
      <c r="H102" s="26">
        <v>0.85</v>
      </c>
      <c r="I102" s="27" t="s">
        <v>31</v>
      </c>
      <c r="J102" s="27">
        <v>0.9</v>
      </c>
      <c r="K102" s="21" t="str">
        <f t="shared" ref="K102:K108" si="72">ROUND((IF(H102&lt;100%,H102*$U$5+$T$5,$R$5)),0)&amp;" til "&amp;ROUND((IF(J102&lt;100%,J102*$U$5+$T$5,$R$5)),0)</f>
        <v>0 til 0</v>
      </c>
      <c r="L102" s="21" t="str">
        <f t="shared" ref="L102:L108" si="73">ROUND(H102*$S$5*$H102,0)&amp;" til "&amp;ROUND(J102*$S$5*$J102,0)</f>
        <v>0 til 0</v>
      </c>
      <c r="M102" s="29">
        <f t="shared" ref="M102:M108" si="74">IF((H102*$S$5*$H102)=0,0,((2.8/(H102*$S$5*$H102))^(1/3)*500/86400))</f>
        <v>0</v>
      </c>
      <c r="N102" s="29" t="s">
        <v>31</v>
      </c>
      <c r="O102" s="28">
        <f t="shared" ref="O102:O108" si="75">IF((J102*$S$5*$H102)=0,0,((2.8/(J102*$S$5*$J102))^(1/3)*500/86400))</f>
        <v>0</v>
      </c>
      <c r="P102" s="60"/>
    </row>
    <row r="103" spans="1:17" x14ac:dyDescent="0.25">
      <c r="B103" s="2"/>
      <c r="C103" s="63" t="s">
        <v>16</v>
      </c>
      <c r="D103" s="64" t="s">
        <v>10</v>
      </c>
      <c r="E103" s="93" t="s">
        <v>150</v>
      </c>
      <c r="F103" s="81" t="s">
        <v>22</v>
      </c>
      <c r="G103" s="67" t="s">
        <v>151</v>
      </c>
      <c r="H103" s="7">
        <v>0.65</v>
      </c>
      <c r="I103" s="25" t="s">
        <v>31</v>
      </c>
      <c r="J103" s="25">
        <v>0.75</v>
      </c>
      <c r="K103" s="9" t="str">
        <f t="shared" si="72"/>
        <v>0 til 0</v>
      </c>
      <c r="L103" s="9" t="str">
        <f t="shared" si="73"/>
        <v>0 til 0</v>
      </c>
      <c r="M103" s="30">
        <f t="shared" si="74"/>
        <v>0</v>
      </c>
      <c r="N103" s="30" t="s">
        <v>31</v>
      </c>
      <c r="O103" s="10">
        <f t="shared" si="75"/>
        <v>0</v>
      </c>
      <c r="P103" s="2"/>
    </row>
    <row r="104" spans="1:17" x14ac:dyDescent="0.25">
      <c r="B104" s="17"/>
      <c r="C104" s="76" t="s">
        <v>17</v>
      </c>
      <c r="D104" s="77" t="s">
        <v>126</v>
      </c>
      <c r="E104" s="56" t="s">
        <v>152</v>
      </c>
      <c r="F104" s="56" t="s">
        <v>141</v>
      </c>
      <c r="G104" s="59" t="s">
        <v>127</v>
      </c>
      <c r="H104" s="26">
        <v>0.82499999999999996</v>
      </c>
      <c r="I104" s="27" t="s">
        <v>31</v>
      </c>
      <c r="J104" s="27">
        <v>0.875</v>
      </c>
      <c r="K104" s="21" t="str">
        <f t="shared" si="72"/>
        <v>0 til 0</v>
      </c>
      <c r="L104" s="21" t="str">
        <f t="shared" si="73"/>
        <v>0 til 0</v>
      </c>
      <c r="M104" s="29">
        <f t="shared" si="74"/>
        <v>0</v>
      </c>
      <c r="N104" s="29" t="s">
        <v>31</v>
      </c>
      <c r="O104" s="28">
        <f t="shared" si="75"/>
        <v>0</v>
      </c>
      <c r="P104" s="17"/>
    </row>
    <row r="105" spans="1:17" x14ac:dyDescent="0.25">
      <c r="B105" s="2"/>
      <c r="C105" s="63" t="s">
        <v>18</v>
      </c>
      <c r="D105" s="65" t="s">
        <v>25</v>
      </c>
      <c r="E105" s="8"/>
      <c r="F105" s="8"/>
      <c r="G105" s="53"/>
      <c r="H105" s="7">
        <v>0.9</v>
      </c>
      <c r="I105" s="25" t="s">
        <v>31</v>
      </c>
      <c r="J105" s="25">
        <v>0.95</v>
      </c>
      <c r="K105" s="9" t="str">
        <f t="shared" si="72"/>
        <v>0 til 0</v>
      </c>
      <c r="L105" s="9" t="str">
        <f t="shared" si="73"/>
        <v>0 til 0</v>
      </c>
      <c r="M105" s="30">
        <f t="shared" si="74"/>
        <v>0</v>
      </c>
      <c r="N105" s="30" t="s">
        <v>31</v>
      </c>
      <c r="O105" s="10">
        <f t="shared" si="75"/>
        <v>0</v>
      </c>
      <c r="P105" s="2"/>
    </row>
    <row r="106" spans="1:17" x14ac:dyDescent="0.25">
      <c r="B106" s="17"/>
      <c r="C106" s="76" t="s">
        <v>19</v>
      </c>
      <c r="D106" s="96" t="s">
        <v>126</v>
      </c>
      <c r="E106" s="78" t="s">
        <v>135</v>
      </c>
      <c r="F106" s="56" t="s">
        <v>22</v>
      </c>
      <c r="G106" s="59" t="s">
        <v>133</v>
      </c>
      <c r="H106" s="26">
        <v>0.75</v>
      </c>
      <c r="I106" s="27" t="s">
        <v>31</v>
      </c>
      <c r="J106" s="27">
        <v>0.85</v>
      </c>
      <c r="K106" s="21" t="str">
        <f t="shared" si="72"/>
        <v>0 til 0</v>
      </c>
      <c r="L106" s="21" t="str">
        <f t="shared" si="73"/>
        <v>0 til 0</v>
      </c>
      <c r="M106" s="29">
        <f t="shared" si="74"/>
        <v>0</v>
      </c>
      <c r="N106" s="29" t="s">
        <v>31</v>
      </c>
      <c r="O106" s="28">
        <f t="shared" si="75"/>
        <v>0</v>
      </c>
      <c r="P106" s="16"/>
    </row>
    <row r="107" spans="1:17" ht="60" x14ac:dyDescent="0.25">
      <c r="B107" s="82"/>
      <c r="C107" s="98" t="s">
        <v>24</v>
      </c>
      <c r="D107" s="68" t="s">
        <v>132</v>
      </c>
      <c r="E107" s="99" t="s">
        <v>129</v>
      </c>
      <c r="F107" s="61" t="s">
        <v>22</v>
      </c>
      <c r="G107" s="100" t="s">
        <v>153</v>
      </c>
      <c r="H107" s="74">
        <v>0.7</v>
      </c>
      <c r="I107" s="54" t="s">
        <v>31</v>
      </c>
      <c r="J107" s="54">
        <v>1</v>
      </c>
      <c r="K107" s="15" t="str">
        <f t="shared" si="72"/>
        <v>0 til 0</v>
      </c>
      <c r="L107" s="15" t="str">
        <f t="shared" si="73"/>
        <v>0 til 0</v>
      </c>
      <c r="M107" s="55">
        <f t="shared" si="74"/>
        <v>0</v>
      </c>
      <c r="N107" s="55" t="s">
        <v>31</v>
      </c>
      <c r="O107" s="31">
        <f t="shared" si="75"/>
        <v>0</v>
      </c>
      <c r="P107" s="84" t="s">
        <v>154</v>
      </c>
    </row>
    <row r="108" spans="1:17" x14ac:dyDescent="0.25">
      <c r="B108" s="62" t="s">
        <v>103</v>
      </c>
      <c r="C108" s="92" t="s">
        <v>5</v>
      </c>
      <c r="D108" s="86" t="s">
        <v>120</v>
      </c>
      <c r="E108" s="80" t="s">
        <v>155</v>
      </c>
      <c r="F108" s="80" t="s">
        <v>22</v>
      </c>
      <c r="G108" s="85" t="s">
        <v>124</v>
      </c>
      <c r="H108" s="69">
        <v>0.7</v>
      </c>
      <c r="I108" s="70" t="s">
        <v>31</v>
      </c>
      <c r="J108" s="70">
        <v>0.8</v>
      </c>
      <c r="K108" s="71" t="str">
        <f t="shared" si="72"/>
        <v>0 til 0</v>
      </c>
      <c r="L108" s="71" t="str">
        <f t="shared" si="73"/>
        <v>0 til 0</v>
      </c>
      <c r="M108" s="72">
        <f t="shared" si="74"/>
        <v>0</v>
      </c>
      <c r="N108" s="72" t="s">
        <v>31</v>
      </c>
      <c r="O108" s="73">
        <f t="shared" si="75"/>
        <v>0</v>
      </c>
    </row>
    <row r="109" spans="1:17" x14ac:dyDescent="0.25">
      <c r="B109" s="17"/>
      <c r="C109" s="76" t="s">
        <v>15</v>
      </c>
      <c r="D109" s="77" t="s">
        <v>20</v>
      </c>
      <c r="E109" s="56" t="s">
        <v>137</v>
      </c>
      <c r="F109" s="56" t="s">
        <v>23</v>
      </c>
      <c r="G109" s="59" t="s">
        <v>144</v>
      </c>
      <c r="H109" s="26">
        <v>0.85</v>
      </c>
      <c r="I109" s="27" t="s">
        <v>31</v>
      </c>
      <c r="J109" s="27">
        <v>0.9</v>
      </c>
      <c r="K109" s="21" t="str">
        <f t="shared" ref="K109:K115" si="76">ROUND((IF(H109&lt;100%,H109*$U$5+$T$5,$R$5)),0)&amp;" til "&amp;ROUND((IF(J109&lt;100%,J109*$U$5+$T$5,$R$5)),0)</f>
        <v>0 til 0</v>
      </c>
      <c r="L109" s="21" t="str">
        <f t="shared" ref="L109:L115" si="77">ROUND(H109*$S$5*$H109,0)&amp;" til "&amp;ROUND(J109*$S$5*$J109,0)</f>
        <v>0 til 0</v>
      </c>
      <c r="M109" s="29">
        <f t="shared" ref="M109:M115" si="78">IF((H109*$S$5*$H109)=0,0,((2.8/(H109*$S$5*$H109))^(1/3)*500/86400))</f>
        <v>0</v>
      </c>
      <c r="N109" s="29" t="s">
        <v>31</v>
      </c>
      <c r="O109" s="28">
        <f t="shared" ref="O109:O115" si="79">IF((J109*$S$5*$H109)=0,0,((2.8/(J109*$S$5*$J109))^(1/3)*500/86400))</f>
        <v>0</v>
      </c>
      <c r="P109" s="60"/>
    </row>
    <row r="110" spans="1:17" x14ac:dyDescent="0.25">
      <c r="B110" s="2"/>
      <c r="C110" s="63" t="s">
        <v>16</v>
      </c>
      <c r="D110" s="64" t="s">
        <v>10</v>
      </c>
      <c r="E110" s="93" t="s">
        <v>156</v>
      </c>
      <c r="F110" s="81" t="s">
        <v>22</v>
      </c>
      <c r="G110" s="67" t="s">
        <v>146</v>
      </c>
      <c r="H110" s="7">
        <v>0.65</v>
      </c>
      <c r="I110" s="25" t="s">
        <v>31</v>
      </c>
      <c r="J110" s="25">
        <v>0.75</v>
      </c>
      <c r="K110" s="9" t="str">
        <f t="shared" si="76"/>
        <v>0 til 0</v>
      </c>
      <c r="L110" s="9" t="str">
        <f t="shared" si="77"/>
        <v>0 til 0</v>
      </c>
      <c r="M110" s="30">
        <f t="shared" si="78"/>
        <v>0</v>
      </c>
      <c r="N110" s="30" t="s">
        <v>31</v>
      </c>
      <c r="O110" s="10">
        <f t="shared" si="79"/>
        <v>0</v>
      </c>
      <c r="P110" s="2"/>
    </row>
    <row r="111" spans="1:17" x14ac:dyDescent="0.25">
      <c r="B111" s="17"/>
      <c r="C111" s="76" t="s">
        <v>17</v>
      </c>
      <c r="D111" s="77" t="s">
        <v>126</v>
      </c>
      <c r="E111" s="56" t="s">
        <v>157</v>
      </c>
      <c r="F111" s="56" t="s">
        <v>141</v>
      </c>
      <c r="G111" s="59" t="s">
        <v>121</v>
      </c>
      <c r="H111" s="26">
        <v>0.82499999999999996</v>
      </c>
      <c r="I111" s="27" t="s">
        <v>31</v>
      </c>
      <c r="J111" s="27">
        <v>0.875</v>
      </c>
      <c r="K111" s="21" t="str">
        <f t="shared" si="76"/>
        <v>0 til 0</v>
      </c>
      <c r="L111" s="21" t="str">
        <f t="shared" si="77"/>
        <v>0 til 0</v>
      </c>
      <c r="M111" s="29">
        <f t="shared" si="78"/>
        <v>0</v>
      </c>
      <c r="N111" s="29" t="s">
        <v>31</v>
      </c>
      <c r="O111" s="28">
        <f t="shared" si="79"/>
        <v>0</v>
      </c>
      <c r="P111" s="17"/>
    </row>
    <row r="112" spans="1:17" x14ac:dyDescent="0.25">
      <c r="B112" s="2"/>
      <c r="C112" s="63" t="s">
        <v>18</v>
      </c>
      <c r="D112" s="65" t="s">
        <v>25</v>
      </c>
      <c r="E112" s="8"/>
      <c r="F112" s="8"/>
      <c r="G112" s="53"/>
      <c r="H112" s="7">
        <v>0.9</v>
      </c>
      <c r="I112" s="25" t="s">
        <v>31</v>
      </c>
      <c r="J112" s="25">
        <v>0.95</v>
      </c>
      <c r="K112" s="9" t="str">
        <f t="shared" si="76"/>
        <v>0 til 0</v>
      </c>
      <c r="L112" s="9" t="str">
        <f t="shared" si="77"/>
        <v>0 til 0</v>
      </c>
      <c r="M112" s="30">
        <f t="shared" si="78"/>
        <v>0</v>
      </c>
      <c r="N112" s="30" t="s">
        <v>31</v>
      </c>
      <c r="O112" s="10">
        <f t="shared" si="79"/>
        <v>0</v>
      </c>
      <c r="P112" s="2"/>
    </row>
    <row r="113" spans="2:16" x14ac:dyDescent="0.25">
      <c r="B113" s="17"/>
      <c r="C113" s="76" t="s">
        <v>19</v>
      </c>
      <c r="D113" s="96" t="s">
        <v>126</v>
      </c>
      <c r="E113" s="78" t="s">
        <v>135</v>
      </c>
      <c r="F113" s="56" t="s">
        <v>22</v>
      </c>
      <c r="G113" s="59" t="s">
        <v>133</v>
      </c>
      <c r="H113" s="26">
        <v>0.75</v>
      </c>
      <c r="I113" s="27" t="s">
        <v>31</v>
      </c>
      <c r="J113" s="27">
        <v>0.85</v>
      </c>
      <c r="K113" s="21" t="str">
        <f t="shared" si="76"/>
        <v>0 til 0</v>
      </c>
      <c r="L113" s="21" t="str">
        <f t="shared" si="77"/>
        <v>0 til 0</v>
      </c>
      <c r="M113" s="29">
        <f t="shared" si="78"/>
        <v>0</v>
      </c>
      <c r="N113" s="29" t="s">
        <v>31</v>
      </c>
      <c r="O113" s="28">
        <f t="shared" si="79"/>
        <v>0</v>
      </c>
      <c r="P113" s="16"/>
    </row>
    <row r="114" spans="2:16" ht="60" x14ac:dyDescent="0.25">
      <c r="B114" s="82"/>
      <c r="C114" s="98" t="s">
        <v>24</v>
      </c>
      <c r="D114" s="68" t="s">
        <v>132</v>
      </c>
      <c r="E114" s="99" t="s">
        <v>129</v>
      </c>
      <c r="F114" s="61" t="s">
        <v>22</v>
      </c>
      <c r="G114" s="100" t="s">
        <v>153</v>
      </c>
      <c r="H114" s="74">
        <v>0.7</v>
      </c>
      <c r="I114" s="54" t="s">
        <v>31</v>
      </c>
      <c r="J114" s="54">
        <v>1</v>
      </c>
      <c r="K114" s="15" t="str">
        <f t="shared" si="76"/>
        <v>0 til 0</v>
      </c>
      <c r="L114" s="15" t="str">
        <f t="shared" si="77"/>
        <v>0 til 0</v>
      </c>
      <c r="M114" s="55">
        <f t="shared" si="78"/>
        <v>0</v>
      </c>
      <c r="N114" s="55" t="s">
        <v>31</v>
      </c>
      <c r="O114" s="31">
        <f t="shared" si="79"/>
        <v>0</v>
      </c>
      <c r="P114" s="84" t="s">
        <v>154</v>
      </c>
    </row>
    <row r="115" spans="2:16" x14ac:dyDescent="0.25">
      <c r="B115" s="62" t="s">
        <v>104</v>
      </c>
      <c r="C115" s="92" t="s">
        <v>5</v>
      </c>
      <c r="D115" s="86" t="s">
        <v>120</v>
      </c>
      <c r="E115" s="80" t="s">
        <v>158</v>
      </c>
      <c r="F115" s="80" t="s">
        <v>22</v>
      </c>
      <c r="G115" s="85" t="s">
        <v>124</v>
      </c>
      <c r="H115" s="69">
        <v>0.7</v>
      </c>
      <c r="I115" s="70" t="s">
        <v>31</v>
      </c>
      <c r="J115" s="70">
        <v>0.8</v>
      </c>
      <c r="K115" s="71" t="str">
        <f t="shared" si="76"/>
        <v>0 til 0</v>
      </c>
      <c r="L115" s="71" t="str">
        <f t="shared" si="77"/>
        <v>0 til 0</v>
      </c>
      <c r="M115" s="72">
        <f t="shared" si="78"/>
        <v>0</v>
      </c>
      <c r="N115" s="72" t="s">
        <v>31</v>
      </c>
      <c r="O115" s="73">
        <f t="shared" si="79"/>
        <v>0</v>
      </c>
    </row>
    <row r="116" spans="2:16" x14ac:dyDescent="0.25">
      <c r="B116" s="17"/>
      <c r="C116" s="76" t="s">
        <v>15</v>
      </c>
      <c r="D116" s="77" t="s">
        <v>20</v>
      </c>
      <c r="E116" s="56" t="s">
        <v>159</v>
      </c>
      <c r="F116" s="56" t="s">
        <v>23</v>
      </c>
      <c r="G116" s="59">
        <v>30</v>
      </c>
      <c r="H116" s="26">
        <v>0.85</v>
      </c>
      <c r="I116" s="27" t="s">
        <v>31</v>
      </c>
      <c r="J116" s="27">
        <v>0.9</v>
      </c>
      <c r="K116" s="21" t="str">
        <f t="shared" ref="K116:K122" si="80">ROUND((IF(H116&lt;100%,H116*$U$5+$T$5,$R$5)),0)&amp;" til "&amp;ROUND((IF(J116&lt;100%,J116*$U$5+$T$5,$R$5)),0)</f>
        <v>0 til 0</v>
      </c>
      <c r="L116" s="21" t="str">
        <f t="shared" ref="L116:L122" si="81">ROUND(H116*$S$5*$H116,0)&amp;" til "&amp;ROUND(J116*$S$5*$J116,0)</f>
        <v>0 til 0</v>
      </c>
      <c r="M116" s="29">
        <f t="shared" ref="M116:M122" si="82">IF((H116*$S$5*$H116)=0,0,((2.8/(H116*$S$5*$H116))^(1/3)*500/86400))</f>
        <v>0</v>
      </c>
      <c r="N116" s="29" t="s">
        <v>31</v>
      </c>
      <c r="O116" s="28">
        <f t="shared" ref="O116:O122" si="83">IF((J116*$S$5*$H116)=0,0,((2.8/(J116*$S$5*$J116))^(1/3)*500/86400))</f>
        <v>0</v>
      </c>
      <c r="P116" s="60"/>
    </row>
    <row r="117" spans="2:16" x14ac:dyDescent="0.25">
      <c r="B117" s="2"/>
      <c r="C117" s="63" t="s">
        <v>16</v>
      </c>
      <c r="D117" s="64" t="s">
        <v>10</v>
      </c>
      <c r="E117" s="93" t="s">
        <v>162</v>
      </c>
      <c r="F117" s="81"/>
      <c r="G117" s="67" t="s">
        <v>81</v>
      </c>
      <c r="H117" s="7">
        <v>0.65</v>
      </c>
      <c r="I117" s="25" t="s">
        <v>31</v>
      </c>
      <c r="J117" s="25">
        <v>0.75</v>
      </c>
      <c r="K117" s="9" t="str">
        <f t="shared" si="80"/>
        <v>0 til 0</v>
      </c>
      <c r="L117" s="9" t="str">
        <f t="shared" si="81"/>
        <v>0 til 0</v>
      </c>
      <c r="M117" s="30">
        <f t="shared" si="82"/>
        <v>0</v>
      </c>
      <c r="N117" s="30" t="s">
        <v>31</v>
      </c>
      <c r="O117" s="10">
        <f t="shared" si="83"/>
        <v>0</v>
      </c>
      <c r="P117" s="2"/>
    </row>
    <row r="118" spans="2:16" x14ac:dyDescent="0.25">
      <c r="B118" s="17"/>
      <c r="C118" s="76" t="s">
        <v>17</v>
      </c>
      <c r="D118" s="77" t="s">
        <v>20</v>
      </c>
      <c r="E118" s="56" t="s">
        <v>161</v>
      </c>
      <c r="F118" s="56" t="s">
        <v>141</v>
      </c>
      <c r="G118" s="59" t="s">
        <v>121</v>
      </c>
      <c r="H118" s="26">
        <v>0.82499999999999996</v>
      </c>
      <c r="I118" s="27" t="s">
        <v>31</v>
      </c>
      <c r="J118" s="27">
        <v>0.875</v>
      </c>
      <c r="K118" s="21" t="str">
        <f t="shared" si="80"/>
        <v>0 til 0</v>
      </c>
      <c r="L118" s="21" t="str">
        <f t="shared" si="81"/>
        <v>0 til 0</v>
      </c>
      <c r="M118" s="29">
        <f t="shared" si="82"/>
        <v>0</v>
      </c>
      <c r="N118" s="29" t="s">
        <v>31</v>
      </c>
      <c r="O118" s="28">
        <f t="shared" si="83"/>
        <v>0</v>
      </c>
      <c r="P118" s="17"/>
    </row>
    <row r="119" spans="2:16" x14ac:dyDescent="0.25">
      <c r="B119" s="2"/>
      <c r="C119" s="63" t="s">
        <v>18</v>
      </c>
      <c r="D119" s="65" t="s">
        <v>25</v>
      </c>
      <c r="E119" s="8"/>
      <c r="F119" s="8"/>
      <c r="G119" s="53"/>
      <c r="H119" s="7">
        <v>0.9</v>
      </c>
      <c r="I119" s="25" t="s">
        <v>31</v>
      </c>
      <c r="J119" s="25">
        <v>0.95</v>
      </c>
      <c r="K119" s="9" t="str">
        <f t="shared" si="80"/>
        <v>0 til 0</v>
      </c>
      <c r="L119" s="9" t="str">
        <f t="shared" si="81"/>
        <v>0 til 0</v>
      </c>
      <c r="M119" s="30">
        <f t="shared" si="82"/>
        <v>0</v>
      </c>
      <c r="N119" s="30" t="s">
        <v>31</v>
      </c>
      <c r="O119" s="10">
        <f t="shared" si="83"/>
        <v>0</v>
      </c>
      <c r="P119" s="2"/>
    </row>
    <row r="120" spans="2:16" x14ac:dyDescent="0.25">
      <c r="B120" s="17"/>
      <c r="C120" s="76" t="s">
        <v>19</v>
      </c>
      <c r="D120" s="96" t="s">
        <v>126</v>
      </c>
      <c r="E120" s="78" t="s">
        <v>163</v>
      </c>
      <c r="F120" s="56" t="s">
        <v>22</v>
      </c>
      <c r="G120" s="59" t="s">
        <v>164</v>
      </c>
      <c r="H120" s="26">
        <v>0.77500000000000002</v>
      </c>
      <c r="I120" s="27" t="s">
        <v>31</v>
      </c>
      <c r="J120" s="27">
        <v>0.85</v>
      </c>
      <c r="K120" s="21" t="str">
        <f t="shared" si="80"/>
        <v>0 til 0</v>
      </c>
      <c r="L120" s="21" t="str">
        <f t="shared" si="81"/>
        <v>0 til 0</v>
      </c>
      <c r="M120" s="29">
        <f t="shared" si="82"/>
        <v>0</v>
      </c>
      <c r="N120" s="29" t="s">
        <v>31</v>
      </c>
      <c r="O120" s="28">
        <f t="shared" si="83"/>
        <v>0</v>
      </c>
      <c r="P120" s="16"/>
    </row>
    <row r="121" spans="2:16" ht="59.25" customHeight="1" x14ac:dyDescent="0.25">
      <c r="B121" s="82"/>
      <c r="C121" s="98" t="s">
        <v>24</v>
      </c>
      <c r="D121" s="68" t="s">
        <v>132</v>
      </c>
      <c r="E121" s="99" t="s">
        <v>166</v>
      </c>
      <c r="F121" s="61" t="s">
        <v>22</v>
      </c>
      <c r="G121" s="100" t="s">
        <v>165</v>
      </c>
      <c r="H121" s="74">
        <v>0.7</v>
      </c>
      <c r="I121" s="54" t="s">
        <v>31</v>
      </c>
      <c r="J121" s="54">
        <v>1</v>
      </c>
      <c r="K121" s="15" t="str">
        <f t="shared" si="80"/>
        <v>0 til 0</v>
      </c>
      <c r="L121" s="15" t="str">
        <f t="shared" si="81"/>
        <v>0 til 0</v>
      </c>
      <c r="M121" s="55">
        <f t="shared" si="82"/>
        <v>0</v>
      </c>
      <c r="N121" s="55" t="s">
        <v>31</v>
      </c>
      <c r="O121" s="31">
        <f t="shared" si="83"/>
        <v>0</v>
      </c>
      <c r="P121" s="84" t="s">
        <v>167</v>
      </c>
    </row>
    <row r="122" spans="2:16" x14ac:dyDescent="0.25">
      <c r="B122" s="62" t="s">
        <v>95</v>
      </c>
      <c r="C122" s="92" t="s">
        <v>5</v>
      </c>
      <c r="D122" s="86" t="s">
        <v>120</v>
      </c>
      <c r="E122" s="80" t="s">
        <v>168</v>
      </c>
      <c r="F122" s="80" t="s">
        <v>22</v>
      </c>
      <c r="G122" s="85" t="s">
        <v>169</v>
      </c>
      <c r="H122" s="69">
        <v>0.7</v>
      </c>
      <c r="I122" s="70" t="s">
        <v>31</v>
      </c>
      <c r="J122" s="70">
        <v>0.8</v>
      </c>
      <c r="K122" s="71" t="str">
        <f t="shared" si="80"/>
        <v>0 til 0</v>
      </c>
      <c r="L122" s="71" t="str">
        <f t="shared" si="81"/>
        <v>0 til 0</v>
      </c>
      <c r="M122" s="72">
        <f t="shared" si="82"/>
        <v>0</v>
      </c>
      <c r="N122" s="72" t="s">
        <v>31</v>
      </c>
      <c r="O122" s="73">
        <f t="shared" si="83"/>
        <v>0</v>
      </c>
    </row>
    <row r="123" spans="2:16" x14ac:dyDescent="0.25">
      <c r="B123" s="17"/>
      <c r="C123" s="76" t="s">
        <v>15</v>
      </c>
      <c r="D123" s="77" t="s">
        <v>20</v>
      </c>
      <c r="E123" s="56" t="s">
        <v>172</v>
      </c>
      <c r="F123" s="56" t="s">
        <v>23</v>
      </c>
      <c r="G123" s="59">
        <v>30</v>
      </c>
      <c r="H123" s="26">
        <v>0.85</v>
      </c>
      <c r="I123" s="27" t="s">
        <v>31</v>
      </c>
      <c r="J123" s="27">
        <v>0.9</v>
      </c>
      <c r="K123" s="21" t="str">
        <f t="shared" ref="K123:K129" si="84">ROUND((IF(H123&lt;100%,H123*$U$5+$T$5,$R$5)),0)&amp;" til "&amp;ROUND((IF(J123&lt;100%,J123*$U$5+$T$5,$R$5)),0)</f>
        <v>0 til 0</v>
      </c>
      <c r="L123" s="21" t="str">
        <f t="shared" ref="L123:L129" si="85">ROUND(H123*$S$5*$H123,0)&amp;" til "&amp;ROUND(J123*$S$5*$J123,0)</f>
        <v>0 til 0</v>
      </c>
      <c r="M123" s="29">
        <f t="shared" ref="M123:M129" si="86">IF((H123*$S$5*$H123)=0,0,((2.8/(H123*$S$5*$H123))^(1/3)*500/86400))</f>
        <v>0</v>
      </c>
      <c r="N123" s="29" t="s">
        <v>31</v>
      </c>
      <c r="O123" s="28">
        <f t="shared" ref="O123:O129" si="87">IF((J123*$S$5*$H123)=0,0,((2.8/(J123*$S$5*$J123))^(1/3)*500/86400))</f>
        <v>0</v>
      </c>
      <c r="P123" s="60"/>
    </row>
    <row r="124" spans="2:16" x14ac:dyDescent="0.25">
      <c r="B124" s="2"/>
      <c r="C124" s="63" t="s">
        <v>16</v>
      </c>
      <c r="D124" s="64" t="s">
        <v>10</v>
      </c>
      <c r="E124" s="93" t="s">
        <v>170</v>
      </c>
      <c r="F124" s="81" t="s">
        <v>141</v>
      </c>
      <c r="G124" s="67" t="s">
        <v>81</v>
      </c>
      <c r="H124" s="7">
        <v>0.65</v>
      </c>
      <c r="I124" s="25" t="s">
        <v>31</v>
      </c>
      <c r="J124" s="25">
        <v>0.75</v>
      </c>
      <c r="K124" s="9" t="str">
        <f t="shared" si="84"/>
        <v>0 til 0</v>
      </c>
      <c r="L124" s="9" t="str">
        <f t="shared" si="85"/>
        <v>0 til 0</v>
      </c>
      <c r="M124" s="30">
        <f t="shared" si="86"/>
        <v>0</v>
      </c>
      <c r="N124" s="30" t="s">
        <v>31</v>
      </c>
      <c r="O124" s="10">
        <f t="shared" si="87"/>
        <v>0</v>
      </c>
      <c r="P124" s="2"/>
    </row>
    <row r="125" spans="2:16" x14ac:dyDescent="0.25">
      <c r="B125" s="17"/>
      <c r="C125" s="76" t="s">
        <v>17</v>
      </c>
      <c r="D125" s="77" t="s">
        <v>20</v>
      </c>
      <c r="E125" s="56" t="s">
        <v>171</v>
      </c>
      <c r="F125" s="56" t="s">
        <v>141</v>
      </c>
      <c r="G125" s="59">
        <v>28</v>
      </c>
      <c r="H125" s="26">
        <v>0.85</v>
      </c>
      <c r="I125" s="27" t="s">
        <v>31</v>
      </c>
      <c r="J125" s="27">
        <v>0.9</v>
      </c>
      <c r="K125" s="21" t="str">
        <f t="shared" si="84"/>
        <v>0 til 0</v>
      </c>
      <c r="L125" s="21" t="str">
        <f t="shared" si="85"/>
        <v>0 til 0</v>
      </c>
      <c r="M125" s="29">
        <f t="shared" si="86"/>
        <v>0</v>
      </c>
      <c r="N125" s="29" t="s">
        <v>31</v>
      </c>
      <c r="O125" s="28">
        <f t="shared" si="87"/>
        <v>0</v>
      </c>
      <c r="P125" s="17"/>
    </row>
    <row r="126" spans="2:16" x14ac:dyDescent="0.25">
      <c r="B126" s="2"/>
      <c r="C126" s="63" t="s">
        <v>18</v>
      </c>
      <c r="D126" s="65" t="s">
        <v>25</v>
      </c>
      <c r="E126" s="8"/>
      <c r="F126" s="8"/>
      <c r="G126" s="53"/>
      <c r="H126" s="7">
        <v>0.9</v>
      </c>
      <c r="I126" s="25" t="s">
        <v>31</v>
      </c>
      <c r="J126" s="25">
        <v>0.95</v>
      </c>
      <c r="K126" s="9" t="str">
        <f t="shared" si="84"/>
        <v>0 til 0</v>
      </c>
      <c r="L126" s="9" t="str">
        <f t="shared" si="85"/>
        <v>0 til 0</v>
      </c>
      <c r="M126" s="30">
        <f t="shared" si="86"/>
        <v>0</v>
      </c>
      <c r="N126" s="30" t="s">
        <v>31</v>
      </c>
      <c r="O126" s="10">
        <f t="shared" si="87"/>
        <v>0</v>
      </c>
      <c r="P126" s="2"/>
    </row>
    <row r="127" spans="2:16" x14ac:dyDescent="0.25">
      <c r="B127" s="17"/>
      <c r="C127" s="76" t="s">
        <v>19</v>
      </c>
      <c r="D127" s="96" t="s">
        <v>126</v>
      </c>
      <c r="E127" s="78" t="s">
        <v>135</v>
      </c>
      <c r="F127" s="56" t="s">
        <v>22</v>
      </c>
      <c r="G127" s="59" t="s">
        <v>133</v>
      </c>
      <c r="H127" s="26">
        <v>0.75</v>
      </c>
      <c r="I127" s="27" t="s">
        <v>31</v>
      </c>
      <c r="J127" s="27">
        <v>0.85</v>
      </c>
      <c r="K127" s="21" t="str">
        <f t="shared" si="84"/>
        <v>0 til 0</v>
      </c>
      <c r="L127" s="21" t="str">
        <f t="shared" si="85"/>
        <v>0 til 0</v>
      </c>
      <c r="M127" s="29">
        <f t="shared" si="86"/>
        <v>0</v>
      </c>
      <c r="N127" s="29" t="s">
        <v>31</v>
      </c>
      <c r="O127" s="28">
        <f t="shared" si="87"/>
        <v>0</v>
      </c>
      <c r="P127" s="16"/>
    </row>
    <row r="128" spans="2:16" ht="60" x14ac:dyDescent="0.25">
      <c r="B128" s="2"/>
      <c r="C128" s="98" t="s">
        <v>24</v>
      </c>
      <c r="D128" s="68" t="s">
        <v>132</v>
      </c>
      <c r="E128" s="99" t="s">
        <v>129</v>
      </c>
      <c r="F128" s="61"/>
      <c r="G128" s="100" t="s">
        <v>165</v>
      </c>
      <c r="H128" s="74">
        <v>0.7</v>
      </c>
      <c r="I128" s="54" t="s">
        <v>31</v>
      </c>
      <c r="J128" s="54">
        <v>1</v>
      </c>
      <c r="K128" s="15" t="str">
        <f t="shared" si="84"/>
        <v>0 til 0</v>
      </c>
      <c r="L128" s="15" t="str">
        <f t="shared" si="85"/>
        <v>0 til 0</v>
      </c>
      <c r="M128" s="55">
        <f t="shared" si="86"/>
        <v>0</v>
      </c>
      <c r="N128" s="55" t="s">
        <v>31</v>
      </c>
      <c r="O128" s="31">
        <f t="shared" si="87"/>
        <v>0</v>
      </c>
      <c r="P128" s="84" t="s">
        <v>185</v>
      </c>
    </row>
    <row r="129" spans="2:16" x14ac:dyDescent="0.25">
      <c r="B129" s="62" t="s">
        <v>105</v>
      </c>
      <c r="C129" s="92" t="s">
        <v>5</v>
      </c>
      <c r="D129" s="86" t="s">
        <v>126</v>
      </c>
      <c r="E129" s="80" t="s">
        <v>168</v>
      </c>
      <c r="F129" s="80" t="s">
        <v>22</v>
      </c>
      <c r="G129" s="85" t="s">
        <v>169</v>
      </c>
      <c r="H129" s="69">
        <v>0.7</v>
      </c>
      <c r="I129" s="70" t="s">
        <v>31</v>
      </c>
      <c r="J129" s="70">
        <v>0.8</v>
      </c>
      <c r="K129" s="71" t="str">
        <f t="shared" si="84"/>
        <v>0 til 0</v>
      </c>
      <c r="L129" s="71" t="str">
        <f t="shared" si="85"/>
        <v>0 til 0</v>
      </c>
      <c r="M129" s="72">
        <f t="shared" si="86"/>
        <v>0</v>
      </c>
      <c r="N129" s="72" t="s">
        <v>31</v>
      </c>
      <c r="O129" s="73">
        <f t="shared" si="87"/>
        <v>0</v>
      </c>
      <c r="P129" s="49" t="s">
        <v>173</v>
      </c>
    </row>
    <row r="130" spans="2:16" x14ac:dyDescent="0.25">
      <c r="B130" s="17"/>
      <c r="C130" s="76" t="s">
        <v>15</v>
      </c>
      <c r="D130" s="77" t="s">
        <v>20</v>
      </c>
      <c r="E130" s="56" t="s">
        <v>174</v>
      </c>
      <c r="F130" s="56" t="s">
        <v>23</v>
      </c>
      <c r="G130" s="59">
        <v>30</v>
      </c>
      <c r="H130" s="26">
        <v>0.85</v>
      </c>
      <c r="I130" s="27" t="s">
        <v>31</v>
      </c>
      <c r="J130" s="27">
        <v>0.9</v>
      </c>
      <c r="K130" s="21" t="str">
        <f t="shared" ref="K130:K136" si="88">ROUND((IF(H130&lt;100%,H130*$U$5+$T$5,$R$5)),0)&amp;" til "&amp;ROUND((IF(J130&lt;100%,J130*$U$5+$T$5,$R$5)),0)</f>
        <v>0 til 0</v>
      </c>
      <c r="L130" s="21" t="str">
        <f t="shared" ref="L130:L136" si="89">ROUND(H130*$S$5*$H130,0)&amp;" til "&amp;ROUND(J130*$S$5*$J130,0)</f>
        <v>0 til 0</v>
      </c>
      <c r="M130" s="29">
        <f t="shared" ref="M130:M136" si="90">IF((H130*$S$5*$H130)=0,0,((2.8/(H130*$S$5*$H130))^(1/3)*500/86400))</f>
        <v>0</v>
      </c>
      <c r="N130" s="29" t="s">
        <v>31</v>
      </c>
      <c r="O130" s="28">
        <f t="shared" ref="O130:O136" si="91">IF((J130*$S$5*$H130)=0,0,((2.8/(J130*$S$5*$J130))^(1/3)*500/86400))</f>
        <v>0</v>
      </c>
      <c r="P130" s="60"/>
    </row>
    <row r="131" spans="2:16" x14ac:dyDescent="0.25">
      <c r="B131" s="2"/>
      <c r="C131" s="63" t="s">
        <v>16</v>
      </c>
      <c r="D131" s="64" t="s">
        <v>10</v>
      </c>
      <c r="E131" s="93" t="s">
        <v>170</v>
      </c>
      <c r="F131" s="81" t="s">
        <v>141</v>
      </c>
      <c r="G131" s="67" t="s">
        <v>81</v>
      </c>
      <c r="H131" s="7">
        <v>0.65</v>
      </c>
      <c r="I131" s="25" t="s">
        <v>31</v>
      </c>
      <c r="J131" s="25">
        <v>0.75</v>
      </c>
      <c r="K131" s="9" t="str">
        <f t="shared" si="88"/>
        <v>0 til 0</v>
      </c>
      <c r="L131" s="9" t="str">
        <f t="shared" si="89"/>
        <v>0 til 0</v>
      </c>
      <c r="M131" s="30">
        <f t="shared" si="90"/>
        <v>0</v>
      </c>
      <c r="N131" s="30" t="s">
        <v>31</v>
      </c>
      <c r="O131" s="10">
        <f t="shared" si="91"/>
        <v>0</v>
      </c>
      <c r="P131" s="49" t="s">
        <v>173</v>
      </c>
    </row>
    <row r="132" spans="2:16" x14ac:dyDescent="0.25">
      <c r="B132" s="17"/>
      <c r="C132" s="76" t="s">
        <v>17</v>
      </c>
      <c r="D132" s="77" t="s">
        <v>20</v>
      </c>
      <c r="E132" s="56" t="s">
        <v>175</v>
      </c>
      <c r="F132" s="56" t="s">
        <v>141</v>
      </c>
      <c r="G132" s="59">
        <v>28</v>
      </c>
      <c r="H132" s="26">
        <v>0.85</v>
      </c>
      <c r="I132" s="27" t="s">
        <v>31</v>
      </c>
      <c r="J132" s="27">
        <v>0.9</v>
      </c>
      <c r="K132" s="21" t="str">
        <f t="shared" si="88"/>
        <v>0 til 0</v>
      </c>
      <c r="L132" s="21" t="str">
        <f t="shared" si="89"/>
        <v>0 til 0</v>
      </c>
      <c r="M132" s="29">
        <f t="shared" si="90"/>
        <v>0</v>
      </c>
      <c r="N132" s="29" t="s">
        <v>31</v>
      </c>
      <c r="O132" s="28">
        <f t="shared" si="91"/>
        <v>0</v>
      </c>
      <c r="P132" s="17"/>
    </row>
    <row r="133" spans="2:16" x14ac:dyDescent="0.25">
      <c r="B133" s="2"/>
      <c r="C133" s="63" t="s">
        <v>18</v>
      </c>
      <c r="D133" s="65" t="s">
        <v>25</v>
      </c>
      <c r="E133" s="8"/>
      <c r="F133" s="8"/>
      <c r="G133" s="53"/>
      <c r="H133" s="7">
        <v>0.9</v>
      </c>
      <c r="I133" s="25" t="s">
        <v>31</v>
      </c>
      <c r="J133" s="25">
        <v>0.95</v>
      </c>
      <c r="K133" s="9" t="str">
        <f t="shared" si="88"/>
        <v>0 til 0</v>
      </c>
      <c r="L133" s="9" t="str">
        <f t="shared" si="89"/>
        <v>0 til 0</v>
      </c>
      <c r="M133" s="30">
        <f t="shared" si="90"/>
        <v>0</v>
      </c>
      <c r="N133" s="30" t="s">
        <v>31</v>
      </c>
      <c r="O133" s="10">
        <f t="shared" si="91"/>
        <v>0</v>
      </c>
      <c r="P133" s="49"/>
    </row>
    <row r="134" spans="2:16" x14ac:dyDescent="0.25">
      <c r="B134" s="17"/>
      <c r="C134" s="76" t="s">
        <v>19</v>
      </c>
      <c r="D134" s="96" t="s">
        <v>126</v>
      </c>
      <c r="E134" s="78" t="s">
        <v>135</v>
      </c>
      <c r="F134" s="56" t="s">
        <v>22</v>
      </c>
      <c r="G134" s="59" t="s">
        <v>133</v>
      </c>
      <c r="H134" s="26">
        <v>0.75</v>
      </c>
      <c r="I134" s="27" t="s">
        <v>31</v>
      </c>
      <c r="J134" s="27">
        <v>0.85</v>
      </c>
      <c r="K134" s="21" t="str">
        <f t="shared" si="88"/>
        <v>0 til 0</v>
      </c>
      <c r="L134" s="21" t="str">
        <f t="shared" si="89"/>
        <v>0 til 0</v>
      </c>
      <c r="M134" s="29">
        <f t="shared" si="90"/>
        <v>0</v>
      </c>
      <c r="N134" s="29" t="s">
        <v>31</v>
      </c>
      <c r="O134" s="28">
        <f t="shared" si="91"/>
        <v>0</v>
      </c>
      <c r="P134" s="101" t="s">
        <v>173</v>
      </c>
    </row>
    <row r="135" spans="2:16" ht="60" x14ac:dyDescent="0.25">
      <c r="B135" s="2"/>
      <c r="C135" s="98" t="s">
        <v>24</v>
      </c>
      <c r="D135" s="68" t="s">
        <v>132</v>
      </c>
      <c r="E135" s="99" t="s">
        <v>129</v>
      </c>
      <c r="F135" s="61"/>
      <c r="G135" s="100" t="s">
        <v>165</v>
      </c>
      <c r="H135" s="74">
        <v>0.7</v>
      </c>
      <c r="I135" s="54" t="s">
        <v>31</v>
      </c>
      <c r="J135" s="54">
        <v>1</v>
      </c>
      <c r="K135" s="15" t="str">
        <f t="shared" si="88"/>
        <v>0 til 0</v>
      </c>
      <c r="L135" s="15" t="str">
        <f t="shared" si="89"/>
        <v>0 til 0</v>
      </c>
      <c r="M135" s="55">
        <f t="shared" si="90"/>
        <v>0</v>
      </c>
      <c r="N135" s="55" t="s">
        <v>31</v>
      </c>
      <c r="O135" s="31">
        <f t="shared" si="91"/>
        <v>0</v>
      </c>
      <c r="P135" s="84" t="s">
        <v>185</v>
      </c>
    </row>
    <row r="136" spans="2:16" ht="45.75" customHeight="1" x14ac:dyDescent="0.25">
      <c r="B136" s="107" t="s">
        <v>106</v>
      </c>
      <c r="C136" s="92" t="s">
        <v>5</v>
      </c>
      <c r="D136" s="86" t="s">
        <v>126</v>
      </c>
      <c r="E136" s="80" t="s">
        <v>176</v>
      </c>
      <c r="F136" s="80" t="s">
        <v>141</v>
      </c>
      <c r="G136" s="85" t="s">
        <v>177</v>
      </c>
      <c r="H136" s="69">
        <v>0.7</v>
      </c>
      <c r="I136" s="70" t="s">
        <v>31</v>
      </c>
      <c r="J136" s="70">
        <v>0.85</v>
      </c>
      <c r="K136" s="71" t="str">
        <f t="shared" si="88"/>
        <v>0 til 0</v>
      </c>
      <c r="L136" s="71" t="str">
        <f t="shared" si="89"/>
        <v>0 til 0</v>
      </c>
      <c r="M136" s="72">
        <f t="shared" si="90"/>
        <v>0</v>
      </c>
      <c r="N136" s="72" t="s">
        <v>31</v>
      </c>
      <c r="O136" s="73">
        <f t="shared" si="91"/>
        <v>0</v>
      </c>
      <c r="P136" s="106" t="s">
        <v>188</v>
      </c>
    </row>
    <row r="137" spans="2:16" ht="75" x14ac:dyDescent="0.25">
      <c r="B137" s="17"/>
      <c r="C137" s="76" t="s">
        <v>15</v>
      </c>
      <c r="D137" s="77" t="s">
        <v>20</v>
      </c>
      <c r="E137" s="56" t="s">
        <v>180</v>
      </c>
      <c r="F137" s="56" t="s">
        <v>22</v>
      </c>
      <c r="G137" s="59">
        <v>32</v>
      </c>
      <c r="H137" s="26">
        <v>0.9</v>
      </c>
      <c r="I137" s="27" t="s">
        <v>31</v>
      </c>
      <c r="J137" s="27">
        <v>0.97499999999999998</v>
      </c>
      <c r="K137" s="21" t="str">
        <f t="shared" ref="K137:K144" si="92">ROUND((IF(H137&lt;100%,H137*$U$5+$T$5,$R$5)),0)&amp;" til "&amp;ROUND((IF(J137&lt;100%,J137*$U$5+$T$5,$R$5)),0)</f>
        <v>0 til 0</v>
      </c>
      <c r="L137" s="21" t="str">
        <f t="shared" ref="L137:L144" si="93">ROUND(H137*$S$5*$H137,0)&amp;" til "&amp;ROUND(J137*$S$5*$J137,0)</f>
        <v>0 til 0</v>
      </c>
      <c r="M137" s="29">
        <f t="shared" ref="M137:M144" si="94">IF((H137*$S$5*$H137)=0,0,((2.8/(H137*$S$5*$H137))^(1/3)*500/86400))</f>
        <v>0</v>
      </c>
      <c r="N137" s="29" t="s">
        <v>31</v>
      </c>
      <c r="O137" s="28">
        <f t="shared" ref="O137:O144" si="95">IF((J137*$S$5*$H137)=0,0,((2.8/(J137*$S$5*$J137))^(1/3)*500/86400))</f>
        <v>0</v>
      </c>
      <c r="P137" s="60" t="s">
        <v>189</v>
      </c>
    </row>
    <row r="138" spans="2:16" x14ac:dyDescent="0.25">
      <c r="B138" s="2"/>
      <c r="C138" s="63" t="s">
        <v>16</v>
      </c>
      <c r="D138" s="64" t="s">
        <v>10</v>
      </c>
      <c r="E138" s="93" t="s">
        <v>178</v>
      </c>
      <c r="F138" s="81" t="s">
        <v>141</v>
      </c>
      <c r="G138" s="67" t="s">
        <v>81</v>
      </c>
      <c r="H138" s="7">
        <v>0.65</v>
      </c>
      <c r="I138" s="25" t="s">
        <v>31</v>
      </c>
      <c r="J138" s="25">
        <v>0.75</v>
      </c>
      <c r="K138" s="9" t="str">
        <f t="shared" si="92"/>
        <v>0 til 0</v>
      </c>
      <c r="L138" s="9" t="str">
        <f t="shared" si="93"/>
        <v>0 til 0</v>
      </c>
      <c r="M138" s="30">
        <f t="shared" si="94"/>
        <v>0</v>
      </c>
      <c r="N138" s="30" t="s">
        <v>31</v>
      </c>
      <c r="O138" s="10">
        <f t="shared" si="95"/>
        <v>0</v>
      </c>
      <c r="P138" s="49"/>
    </row>
    <row r="139" spans="2:16" x14ac:dyDescent="0.25">
      <c r="B139" s="17"/>
      <c r="C139" s="76" t="s">
        <v>17</v>
      </c>
      <c r="D139" s="103" t="s">
        <v>20</v>
      </c>
      <c r="E139" s="56" t="s">
        <v>179</v>
      </c>
      <c r="F139" s="56" t="s">
        <v>141</v>
      </c>
      <c r="G139" s="59" t="s">
        <v>144</v>
      </c>
      <c r="H139" s="26">
        <v>0.85</v>
      </c>
      <c r="I139" s="27" t="s">
        <v>31</v>
      </c>
      <c r="J139" s="27">
        <v>0.9</v>
      </c>
      <c r="K139" s="21" t="str">
        <f t="shared" si="92"/>
        <v>0 til 0</v>
      </c>
      <c r="L139" s="21" t="str">
        <f t="shared" si="93"/>
        <v>0 til 0</v>
      </c>
      <c r="M139" s="29">
        <f t="shared" si="94"/>
        <v>0</v>
      </c>
      <c r="N139" s="29" t="s">
        <v>31</v>
      </c>
      <c r="O139" s="28">
        <f t="shared" si="95"/>
        <v>0</v>
      </c>
      <c r="P139" s="17"/>
    </row>
    <row r="140" spans="2:16" x14ac:dyDescent="0.25">
      <c r="B140" s="2"/>
      <c r="C140" s="63" t="s">
        <v>18</v>
      </c>
      <c r="D140" s="104" t="s">
        <v>25</v>
      </c>
      <c r="E140" s="8"/>
      <c r="F140" s="8"/>
      <c r="G140" s="53"/>
      <c r="H140" s="7">
        <v>0.9</v>
      </c>
      <c r="I140" s="25" t="s">
        <v>31</v>
      </c>
      <c r="J140" s="25">
        <v>0.95</v>
      </c>
      <c r="K140" s="9" t="str">
        <f t="shared" si="92"/>
        <v>0 til 0</v>
      </c>
      <c r="L140" s="9" t="str">
        <f t="shared" si="93"/>
        <v>0 til 0</v>
      </c>
      <c r="M140" s="30">
        <f t="shared" si="94"/>
        <v>0</v>
      </c>
      <c r="N140" s="30" t="s">
        <v>31</v>
      </c>
      <c r="O140" s="10">
        <f t="shared" si="95"/>
        <v>0</v>
      </c>
      <c r="P140" s="49"/>
    </row>
    <row r="141" spans="2:16" ht="45" x14ac:dyDescent="0.25">
      <c r="B141" s="17"/>
      <c r="C141" s="76" t="s">
        <v>19</v>
      </c>
      <c r="D141" s="103" t="s">
        <v>181</v>
      </c>
      <c r="E141" s="56" t="s">
        <v>182</v>
      </c>
      <c r="F141" s="56" t="s">
        <v>22</v>
      </c>
      <c r="G141" s="59" t="s">
        <v>183</v>
      </c>
      <c r="H141" s="26">
        <v>1.1000000000000001</v>
      </c>
      <c r="I141" s="27" t="s">
        <v>31</v>
      </c>
      <c r="J141" s="27">
        <v>1.25</v>
      </c>
      <c r="K141" s="21" t="str">
        <f t="shared" ref="K141" si="96">ROUND((IF(H141&lt;100%,H141*$U$5+$T$5,$R$5)),0)&amp;" til "&amp;ROUND((IF(J141&lt;100%,J141*$U$5+$T$5,$R$5)),0)</f>
        <v>0 til 0</v>
      </c>
      <c r="L141" s="21" t="str">
        <f t="shared" ref="L141" si="97">ROUND(H141*$S$5*$H141,0)&amp;" til "&amp;ROUND(J141*$S$5*$J141,0)</f>
        <v>0 til 0</v>
      </c>
      <c r="M141" s="29">
        <f t="shared" ref="M141" si="98">IF((H141*$S$5*$H141)=0,0,((2.8/(H141*$S$5*$H141))^(1/3)*500/86400))</f>
        <v>0</v>
      </c>
      <c r="N141" s="29" t="s">
        <v>31</v>
      </c>
      <c r="O141" s="28">
        <f t="shared" ref="O141" si="99">IF((J141*$S$5*$H141)=0,0,((2.8/(J141*$S$5*$J141))^(1/3)*500/86400))</f>
        <v>0</v>
      </c>
      <c r="P141" s="102" t="s">
        <v>190</v>
      </c>
    </row>
    <row r="142" spans="2:16" x14ac:dyDescent="0.25">
      <c r="B142" s="17"/>
      <c r="C142" s="16"/>
      <c r="D142" s="105" t="s">
        <v>10</v>
      </c>
      <c r="E142" s="78" t="s">
        <v>184</v>
      </c>
      <c r="F142" s="56" t="s">
        <v>23</v>
      </c>
      <c r="G142" s="59">
        <v>20</v>
      </c>
      <c r="H142" s="26">
        <v>0.65</v>
      </c>
      <c r="I142" s="27" t="s">
        <v>31</v>
      </c>
      <c r="J142" s="27">
        <v>0.7</v>
      </c>
      <c r="K142" s="21" t="str">
        <f t="shared" si="92"/>
        <v>0 til 0</v>
      </c>
      <c r="L142" s="21" t="str">
        <f t="shared" si="93"/>
        <v>0 til 0</v>
      </c>
      <c r="M142" s="29">
        <f t="shared" si="94"/>
        <v>0</v>
      </c>
      <c r="N142" s="29" t="s">
        <v>31</v>
      </c>
      <c r="O142" s="28">
        <f t="shared" si="95"/>
        <v>0</v>
      </c>
      <c r="P142" s="101"/>
    </row>
    <row r="143" spans="2:16" ht="45" x14ac:dyDescent="0.25">
      <c r="B143" s="2"/>
      <c r="C143" s="98" t="s">
        <v>24</v>
      </c>
      <c r="D143" s="68" t="s">
        <v>132</v>
      </c>
      <c r="E143" s="99" t="s">
        <v>187</v>
      </c>
      <c r="F143" s="61" t="s">
        <v>22</v>
      </c>
      <c r="G143" s="100" t="s">
        <v>165</v>
      </c>
      <c r="H143" s="74">
        <v>0.7</v>
      </c>
      <c r="I143" s="54" t="s">
        <v>31</v>
      </c>
      <c r="J143" s="54">
        <v>1</v>
      </c>
      <c r="K143" s="15" t="str">
        <f t="shared" si="92"/>
        <v>0 til 0</v>
      </c>
      <c r="L143" s="15" t="str">
        <f t="shared" si="93"/>
        <v>0 til 0</v>
      </c>
      <c r="M143" s="55">
        <f t="shared" si="94"/>
        <v>0</v>
      </c>
      <c r="N143" s="55" t="s">
        <v>31</v>
      </c>
      <c r="O143" s="31">
        <f t="shared" si="95"/>
        <v>0</v>
      </c>
      <c r="P143" s="84" t="s">
        <v>201</v>
      </c>
    </row>
    <row r="144" spans="2:16" ht="30" x14ac:dyDescent="0.25">
      <c r="B144" s="92" t="s">
        <v>107</v>
      </c>
      <c r="C144" s="92" t="s">
        <v>5</v>
      </c>
      <c r="D144" s="86" t="s">
        <v>126</v>
      </c>
      <c r="E144" s="80" t="s">
        <v>176</v>
      </c>
      <c r="F144" s="80" t="s">
        <v>141</v>
      </c>
      <c r="G144" s="85" t="s">
        <v>177</v>
      </c>
      <c r="H144" s="69">
        <v>0.7</v>
      </c>
      <c r="I144" s="70" t="s">
        <v>31</v>
      </c>
      <c r="J144" s="70">
        <v>0.85</v>
      </c>
      <c r="K144" s="71" t="str">
        <f t="shared" si="92"/>
        <v>0 til 0</v>
      </c>
      <c r="L144" s="71" t="str">
        <f t="shared" si="93"/>
        <v>0 til 0</v>
      </c>
      <c r="M144" s="72">
        <f t="shared" si="94"/>
        <v>0</v>
      </c>
      <c r="N144" s="72" t="s">
        <v>31</v>
      </c>
      <c r="O144" s="73">
        <f t="shared" si="95"/>
        <v>0</v>
      </c>
      <c r="P144" s="106" t="s">
        <v>188</v>
      </c>
    </row>
    <row r="145" spans="2:16" ht="76.5" customHeight="1" x14ac:dyDescent="0.25">
      <c r="B145" s="17"/>
      <c r="C145" s="76" t="s">
        <v>15</v>
      </c>
      <c r="D145" s="77" t="s">
        <v>20</v>
      </c>
      <c r="E145" s="56" t="s">
        <v>180</v>
      </c>
      <c r="F145" s="56" t="s">
        <v>22</v>
      </c>
      <c r="G145" s="59">
        <v>32</v>
      </c>
      <c r="H145" s="26">
        <v>0.9</v>
      </c>
      <c r="I145" s="27" t="s">
        <v>31</v>
      </c>
      <c r="J145" s="27">
        <v>0.97499999999999998</v>
      </c>
      <c r="K145" s="21" t="str">
        <f t="shared" ref="K145:K152" si="100">ROUND((IF(H145&lt;100%,H145*$U$5+$T$5,$R$5)),0)&amp;" til "&amp;ROUND((IF(J145&lt;100%,J145*$U$5+$T$5,$R$5)),0)</f>
        <v>0 til 0</v>
      </c>
      <c r="L145" s="21" t="str">
        <f t="shared" ref="L145:L152" si="101">ROUND(H145*$S$5*$H145,0)&amp;" til "&amp;ROUND(J145*$S$5*$J145,0)</f>
        <v>0 til 0</v>
      </c>
      <c r="M145" s="29">
        <f t="shared" ref="M145:M152" si="102">IF((H145*$S$5*$H145)=0,0,((2.8/(H145*$S$5*$H145))^(1/3)*500/86400))</f>
        <v>0</v>
      </c>
      <c r="N145" s="29" t="s">
        <v>31</v>
      </c>
      <c r="O145" s="28">
        <f t="shared" ref="O145:O152" si="103">IF((J145*$S$5*$H145)=0,0,((2.8/(J145*$S$5*$J145))^(1/3)*500/86400))</f>
        <v>0</v>
      </c>
      <c r="P145" s="60" t="s">
        <v>191</v>
      </c>
    </row>
    <row r="146" spans="2:16" x14ac:dyDescent="0.25">
      <c r="B146" s="2"/>
      <c r="C146" s="63" t="s">
        <v>16</v>
      </c>
      <c r="D146" s="64" t="s">
        <v>10</v>
      </c>
      <c r="E146" s="93" t="s">
        <v>178</v>
      </c>
      <c r="F146" s="81" t="s">
        <v>141</v>
      </c>
      <c r="G146" s="67" t="s">
        <v>81</v>
      </c>
      <c r="H146" s="7">
        <v>0.65</v>
      </c>
      <c r="I146" s="25" t="s">
        <v>31</v>
      </c>
      <c r="J146" s="25">
        <v>0.75</v>
      </c>
      <c r="K146" s="9" t="str">
        <f t="shared" si="100"/>
        <v>0 til 0</v>
      </c>
      <c r="L146" s="9" t="str">
        <f t="shared" si="101"/>
        <v>0 til 0</v>
      </c>
      <c r="M146" s="30">
        <f t="shared" si="102"/>
        <v>0</v>
      </c>
      <c r="N146" s="30" t="s">
        <v>31</v>
      </c>
      <c r="O146" s="10">
        <f t="shared" si="103"/>
        <v>0</v>
      </c>
      <c r="P146" s="49"/>
    </row>
    <row r="147" spans="2:16" x14ac:dyDescent="0.25">
      <c r="B147" s="17"/>
      <c r="C147" s="76" t="s">
        <v>17</v>
      </c>
      <c r="D147" s="103" t="s">
        <v>20</v>
      </c>
      <c r="E147" s="56" t="s">
        <v>179</v>
      </c>
      <c r="F147" s="56" t="s">
        <v>141</v>
      </c>
      <c r="G147" s="59" t="s">
        <v>144</v>
      </c>
      <c r="H147" s="26">
        <v>0.85</v>
      </c>
      <c r="I147" s="27" t="s">
        <v>31</v>
      </c>
      <c r="J147" s="27">
        <v>0.9</v>
      </c>
      <c r="K147" s="21" t="str">
        <f t="shared" si="100"/>
        <v>0 til 0</v>
      </c>
      <c r="L147" s="21" t="str">
        <f t="shared" si="101"/>
        <v>0 til 0</v>
      </c>
      <c r="M147" s="29">
        <f t="shared" si="102"/>
        <v>0</v>
      </c>
      <c r="N147" s="29" t="s">
        <v>31</v>
      </c>
      <c r="O147" s="28">
        <f t="shared" si="103"/>
        <v>0</v>
      </c>
      <c r="P147" s="17"/>
    </row>
    <row r="148" spans="2:16" x14ac:dyDescent="0.25">
      <c r="B148" s="2"/>
      <c r="C148" s="63" t="s">
        <v>18</v>
      </c>
      <c r="D148" s="104" t="s">
        <v>25</v>
      </c>
      <c r="E148" s="8"/>
      <c r="F148" s="8"/>
      <c r="G148" s="53"/>
      <c r="H148" s="7"/>
      <c r="I148" s="25" t="s">
        <v>31</v>
      </c>
      <c r="J148" s="25"/>
      <c r="K148" s="9" t="str">
        <f t="shared" si="100"/>
        <v>0 til 0</v>
      </c>
      <c r="L148" s="9" t="str">
        <f t="shared" si="101"/>
        <v>0 til 0</v>
      </c>
      <c r="M148" s="30">
        <f t="shared" si="102"/>
        <v>0</v>
      </c>
      <c r="N148" s="30" t="s">
        <v>31</v>
      </c>
      <c r="O148" s="10">
        <f t="shared" si="103"/>
        <v>0</v>
      </c>
      <c r="P148" s="49"/>
    </row>
    <row r="149" spans="2:16" ht="45" x14ac:dyDescent="0.25">
      <c r="B149" s="17"/>
      <c r="C149" s="76" t="s">
        <v>19</v>
      </c>
      <c r="D149" s="103" t="s">
        <v>181</v>
      </c>
      <c r="E149" s="56" t="s">
        <v>182</v>
      </c>
      <c r="F149" s="56" t="s">
        <v>22</v>
      </c>
      <c r="G149" s="59" t="s">
        <v>183</v>
      </c>
      <c r="H149" s="26">
        <v>1.1000000000000001</v>
      </c>
      <c r="I149" s="27" t="s">
        <v>31</v>
      </c>
      <c r="J149" s="27">
        <v>1.25</v>
      </c>
      <c r="K149" s="21" t="str">
        <f t="shared" si="100"/>
        <v>0 til 0</v>
      </c>
      <c r="L149" s="21" t="str">
        <f t="shared" si="101"/>
        <v>0 til 0</v>
      </c>
      <c r="M149" s="29">
        <f t="shared" si="102"/>
        <v>0</v>
      </c>
      <c r="N149" s="29" t="s">
        <v>31</v>
      </c>
      <c r="O149" s="28">
        <f t="shared" si="103"/>
        <v>0</v>
      </c>
      <c r="P149" s="102" t="s">
        <v>190</v>
      </c>
    </row>
    <row r="150" spans="2:16" x14ac:dyDescent="0.25">
      <c r="B150" s="17"/>
      <c r="C150" s="16"/>
      <c r="D150" s="105" t="s">
        <v>10</v>
      </c>
      <c r="E150" s="78" t="s">
        <v>184</v>
      </c>
      <c r="F150" s="56" t="s">
        <v>23</v>
      </c>
      <c r="G150" s="59">
        <v>20</v>
      </c>
      <c r="H150" s="26">
        <v>0.65</v>
      </c>
      <c r="I150" s="27" t="s">
        <v>31</v>
      </c>
      <c r="J150" s="27">
        <v>0.7</v>
      </c>
      <c r="K150" s="21" t="str">
        <f t="shared" si="100"/>
        <v>0 til 0</v>
      </c>
      <c r="L150" s="21" t="str">
        <f t="shared" si="101"/>
        <v>0 til 0</v>
      </c>
      <c r="M150" s="29">
        <f t="shared" si="102"/>
        <v>0</v>
      </c>
      <c r="N150" s="29" t="s">
        <v>31</v>
      </c>
      <c r="O150" s="28">
        <f t="shared" si="103"/>
        <v>0</v>
      </c>
      <c r="P150" s="101"/>
    </row>
    <row r="151" spans="2:16" ht="45" x14ac:dyDescent="0.25">
      <c r="B151" s="2"/>
      <c r="C151" s="98" t="s">
        <v>24</v>
      </c>
      <c r="D151" s="68" t="s">
        <v>132</v>
      </c>
      <c r="E151" s="99" t="s">
        <v>187</v>
      </c>
      <c r="F151" s="61" t="s">
        <v>22</v>
      </c>
      <c r="G151" s="100" t="s">
        <v>165</v>
      </c>
      <c r="H151" s="74">
        <v>0.7</v>
      </c>
      <c r="I151" s="54" t="s">
        <v>31</v>
      </c>
      <c r="J151" s="54">
        <v>1</v>
      </c>
      <c r="K151" s="15" t="str">
        <f t="shared" si="100"/>
        <v>0 til 0</v>
      </c>
      <c r="L151" s="15" t="str">
        <f t="shared" si="101"/>
        <v>0 til 0</v>
      </c>
      <c r="M151" s="55">
        <f t="shared" si="102"/>
        <v>0</v>
      </c>
      <c r="N151" s="55" t="s">
        <v>31</v>
      </c>
      <c r="O151" s="31">
        <f t="shared" si="103"/>
        <v>0</v>
      </c>
      <c r="P151" s="84" t="s">
        <v>201</v>
      </c>
    </row>
    <row r="152" spans="2:16" ht="30" x14ac:dyDescent="0.25">
      <c r="B152" s="92" t="s">
        <v>108</v>
      </c>
      <c r="C152" s="92" t="s">
        <v>5</v>
      </c>
      <c r="D152" s="86" t="s">
        <v>126</v>
      </c>
      <c r="E152" s="80" t="s">
        <v>176</v>
      </c>
      <c r="F152" s="80" t="s">
        <v>141</v>
      </c>
      <c r="G152" s="85" t="s">
        <v>177</v>
      </c>
      <c r="H152" s="69">
        <v>0.7</v>
      </c>
      <c r="I152" s="70" t="s">
        <v>31</v>
      </c>
      <c r="J152" s="70">
        <v>0.85</v>
      </c>
      <c r="K152" s="71" t="str">
        <f t="shared" si="100"/>
        <v>0 til 0</v>
      </c>
      <c r="L152" s="71" t="str">
        <f t="shared" si="101"/>
        <v>0 til 0</v>
      </c>
      <c r="M152" s="72">
        <f t="shared" si="102"/>
        <v>0</v>
      </c>
      <c r="N152" s="72" t="s">
        <v>31</v>
      </c>
      <c r="O152" s="73">
        <f t="shared" si="103"/>
        <v>0</v>
      </c>
      <c r="P152" s="106" t="s">
        <v>188</v>
      </c>
    </row>
    <row r="153" spans="2:16" ht="60" x14ac:dyDescent="0.25">
      <c r="B153" s="17"/>
      <c r="C153" s="76" t="s">
        <v>15</v>
      </c>
      <c r="D153" s="77" t="s">
        <v>20</v>
      </c>
      <c r="E153" s="56" t="s">
        <v>80</v>
      </c>
      <c r="F153" s="56" t="s">
        <v>14</v>
      </c>
      <c r="G153" s="79" t="s">
        <v>192</v>
      </c>
      <c r="H153" s="26">
        <v>0.95</v>
      </c>
      <c r="I153" s="27" t="s">
        <v>31</v>
      </c>
      <c r="J153" s="27">
        <v>1.0249999999999999</v>
      </c>
      <c r="K153" s="21" t="str">
        <f t="shared" ref="K153:K159" si="104">ROUND((IF(H153&lt;100%,H153*$U$5+$T$5,$R$5)),0)&amp;" til "&amp;ROUND((IF(J153&lt;100%,J153*$U$5+$T$5,$R$5)),0)</f>
        <v>0 til 0</v>
      </c>
      <c r="L153" s="21" t="str">
        <f t="shared" ref="L153:L159" si="105">ROUND(H153*$S$5*$H153,0)&amp;" til "&amp;ROUND(J153*$S$5*$J153,0)</f>
        <v>0 til 0</v>
      </c>
      <c r="M153" s="29">
        <f t="shared" ref="M153:M159" si="106">IF((H153*$S$5*$H153)=0,0,((2.8/(H153*$S$5*$H153))^(1/3)*500/86400))</f>
        <v>0</v>
      </c>
      <c r="N153" s="29" t="s">
        <v>31</v>
      </c>
      <c r="O153" s="28">
        <f t="shared" ref="O153:O159" si="107">IF((J153*$S$5*$H153)=0,0,((2.8/(J153*$S$5*$J153))^(1/3)*500/86400))</f>
        <v>0</v>
      </c>
      <c r="P153" s="60" t="s">
        <v>193</v>
      </c>
    </row>
    <row r="154" spans="2:16" x14ac:dyDescent="0.25">
      <c r="B154" s="2"/>
      <c r="C154" s="63" t="s">
        <v>16</v>
      </c>
      <c r="D154" s="64" t="s">
        <v>10</v>
      </c>
      <c r="E154" s="93" t="s">
        <v>178</v>
      </c>
      <c r="F154" s="81" t="s">
        <v>141</v>
      </c>
      <c r="G154" s="67" t="s">
        <v>81</v>
      </c>
      <c r="H154" s="7">
        <v>0.65</v>
      </c>
      <c r="I154" s="25" t="s">
        <v>31</v>
      </c>
      <c r="J154" s="25">
        <v>0.75</v>
      </c>
      <c r="K154" s="9" t="str">
        <f t="shared" si="104"/>
        <v>0 til 0</v>
      </c>
      <c r="L154" s="9" t="str">
        <f t="shared" si="105"/>
        <v>0 til 0</v>
      </c>
      <c r="M154" s="30">
        <f t="shared" si="106"/>
        <v>0</v>
      </c>
      <c r="N154" s="30" t="s">
        <v>31</v>
      </c>
      <c r="O154" s="10">
        <f t="shared" si="107"/>
        <v>0</v>
      </c>
      <c r="P154" s="49"/>
    </row>
    <row r="155" spans="2:16" x14ac:dyDescent="0.25">
      <c r="B155" s="17"/>
      <c r="C155" s="76" t="s">
        <v>17</v>
      </c>
      <c r="D155" s="103" t="s">
        <v>20</v>
      </c>
      <c r="E155" s="56" t="s">
        <v>195</v>
      </c>
      <c r="F155" s="56" t="s">
        <v>22</v>
      </c>
      <c r="G155" s="59" t="s">
        <v>144</v>
      </c>
      <c r="H155" s="26">
        <v>0.85</v>
      </c>
      <c r="I155" s="27" t="s">
        <v>31</v>
      </c>
      <c r="J155" s="27">
        <v>0.9</v>
      </c>
      <c r="K155" s="21" t="str">
        <f t="shared" si="104"/>
        <v>0 til 0</v>
      </c>
      <c r="L155" s="21" t="str">
        <f t="shared" si="105"/>
        <v>0 til 0</v>
      </c>
      <c r="M155" s="29">
        <f t="shared" si="106"/>
        <v>0</v>
      </c>
      <c r="N155" s="29" t="s">
        <v>31</v>
      </c>
      <c r="O155" s="28">
        <f t="shared" si="107"/>
        <v>0</v>
      </c>
      <c r="P155" s="17"/>
    </row>
    <row r="156" spans="2:16" x14ac:dyDescent="0.25">
      <c r="B156" s="2"/>
      <c r="C156" s="63" t="s">
        <v>18</v>
      </c>
      <c r="D156" s="104" t="s">
        <v>25</v>
      </c>
      <c r="E156" s="8"/>
      <c r="F156" s="8"/>
      <c r="G156" s="53"/>
      <c r="H156" s="7"/>
      <c r="I156" s="25" t="s">
        <v>31</v>
      </c>
      <c r="J156" s="25"/>
      <c r="K156" s="9" t="str">
        <f t="shared" si="104"/>
        <v>0 til 0</v>
      </c>
      <c r="L156" s="9" t="str">
        <f t="shared" si="105"/>
        <v>0 til 0</v>
      </c>
      <c r="M156" s="30">
        <f t="shared" si="106"/>
        <v>0</v>
      </c>
      <c r="N156" s="30" t="s">
        <v>31</v>
      </c>
      <c r="O156" s="10">
        <f t="shared" si="107"/>
        <v>0</v>
      </c>
      <c r="P156" s="49"/>
    </row>
    <row r="157" spans="2:16" ht="45" x14ac:dyDescent="0.25">
      <c r="B157" s="17"/>
      <c r="C157" s="76" t="s">
        <v>19</v>
      </c>
      <c r="D157" s="103" t="s">
        <v>181</v>
      </c>
      <c r="E157" s="56" t="s">
        <v>194</v>
      </c>
      <c r="F157" s="56" t="s">
        <v>22</v>
      </c>
      <c r="G157" s="59" t="s">
        <v>183</v>
      </c>
      <c r="H157" s="26">
        <v>1.1000000000000001</v>
      </c>
      <c r="I157" s="27" t="s">
        <v>31</v>
      </c>
      <c r="J157" s="27">
        <v>1.25</v>
      </c>
      <c r="K157" s="21" t="str">
        <f t="shared" si="104"/>
        <v>0 til 0</v>
      </c>
      <c r="L157" s="21" t="str">
        <f t="shared" si="105"/>
        <v>0 til 0</v>
      </c>
      <c r="M157" s="29">
        <f t="shared" si="106"/>
        <v>0</v>
      </c>
      <c r="N157" s="29" t="s">
        <v>31</v>
      </c>
      <c r="O157" s="28">
        <f t="shared" si="107"/>
        <v>0</v>
      </c>
      <c r="P157" s="102" t="s">
        <v>190</v>
      </c>
    </row>
    <row r="158" spans="2:16" x14ac:dyDescent="0.25">
      <c r="B158" s="17"/>
      <c r="C158" s="16"/>
      <c r="D158" s="105" t="s">
        <v>10</v>
      </c>
      <c r="E158" s="78" t="s">
        <v>184</v>
      </c>
      <c r="F158" s="56" t="s">
        <v>23</v>
      </c>
      <c r="G158" s="59">
        <v>20</v>
      </c>
      <c r="H158" s="26">
        <v>0.65</v>
      </c>
      <c r="I158" s="27" t="s">
        <v>31</v>
      </c>
      <c r="J158" s="27">
        <v>0.7</v>
      </c>
      <c r="K158" s="21" t="str">
        <f t="shared" si="104"/>
        <v>0 til 0</v>
      </c>
      <c r="L158" s="21" t="str">
        <f t="shared" si="105"/>
        <v>0 til 0</v>
      </c>
      <c r="M158" s="29">
        <f t="shared" si="106"/>
        <v>0</v>
      </c>
      <c r="N158" s="29" t="s">
        <v>31</v>
      </c>
      <c r="O158" s="28">
        <f t="shared" si="107"/>
        <v>0</v>
      </c>
      <c r="P158" s="101"/>
    </row>
    <row r="159" spans="2:16" ht="45" x14ac:dyDescent="0.25">
      <c r="B159" s="2"/>
      <c r="C159" s="98" t="s">
        <v>24</v>
      </c>
      <c r="D159" s="68" t="s">
        <v>132</v>
      </c>
      <c r="E159" s="99" t="s">
        <v>186</v>
      </c>
      <c r="F159" s="61" t="s">
        <v>22</v>
      </c>
      <c r="G159" s="100" t="s">
        <v>165</v>
      </c>
      <c r="H159" s="74">
        <v>0.7</v>
      </c>
      <c r="I159" s="54" t="s">
        <v>31</v>
      </c>
      <c r="J159" s="54">
        <v>1</v>
      </c>
      <c r="K159" s="15" t="str">
        <f t="shared" si="104"/>
        <v>0 til 0</v>
      </c>
      <c r="L159" s="15" t="str">
        <f t="shared" si="105"/>
        <v>0 til 0</v>
      </c>
      <c r="M159" s="55">
        <f t="shared" si="106"/>
        <v>0</v>
      </c>
      <c r="N159" s="55" t="s">
        <v>31</v>
      </c>
      <c r="O159" s="31">
        <f t="shared" si="107"/>
        <v>0</v>
      </c>
      <c r="P159" s="84" t="s">
        <v>202</v>
      </c>
    </row>
    <row r="160" spans="2:16" x14ac:dyDescent="0.25">
      <c r="B160" s="62" t="s">
        <v>109</v>
      </c>
      <c r="C160" s="92" t="s">
        <v>5</v>
      </c>
      <c r="D160" s="86" t="s">
        <v>10</v>
      </c>
      <c r="E160" s="80" t="s">
        <v>196</v>
      </c>
      <c r="F160" s="80" t="s">
        <v>197</v>
      </c>
      <c r="G160" s="85" t="s">
        <v>151</v>
      </c>
      <c r="H160" s="69">
        <v>0.85</v>
      </c>
      <c r="I160" s="70" t="s">
        <v>31</v>
      </c>
      <c r="J160" s="70">
        <v>0.9</v>
      </c>
      <c r="K160" s="71" t="str">
        <f t="shared" ref="K160:K166" si="108">ROUND((IF(H160&lt;100%,H160*$U$5+$T$5,$R$5)),0)&amp;" til "&amp;ROUND((IF(J160&lt;100%,J160*$U$5+$T$5,$R$5)),0)</f>
        <v>0 til 0</v>
      </c>
      <c r="L160" s="71" t="str">
        <f t="shared" ref="L160:L166" si="109">ROUND(H160*$S$5*$H160,0)&amp;" til "&amp;ROUND(J160*$S$5*$J160,0)</f>
        <v>0 til 0</v>
      </c>
      <c r="M160" s="72">
        <f t="shared" ref="M160:M166" si="110">IF((H160*$S$5*$H160)=0,0,((2.8/(H160*$S$5*$H160))^(1/3)*500/86400))</f>
        <v>0</v>
      </c>
      <c r="N160" s="72" t="s">
        <v>31</v>
      </c>
      <c r="O160" s="73">
        <f t="shared" ref="O160:O166" si="111">IF((J160*$S$5*$H160)=0,0,((2.8/(J160*$S$5*$J160))^(1/3)*500/86400))</f>
        <v>0</v>
      </c>
    </row>
    <row r="161" spans="2:21" ht="60" x14ac:dyDescent="0.25">
      <c r="B161" s="17"/>
      <c r="C161" s="76" t="s">
        <v>15</v>
      </c>
      <c r="D161" s="77" t="s">
        <v>85</v>
      </c>
      <c r="E161" s="56" t="s">
        <v>83</v>
      </c>
      <c r="F161" s="56" t="s">
        <v>198</v>
      </c>
      <c r="G161" s="59" t="s">
        <v>199</v>
      </c>
      <c r="H161" s="26">
        <v>0.97499999999999998</v>
      </c>
      <c r="I161" s="27" t="s">
        <v>31</v>
      </c>
      <c r="J161" s="27">
        <v>1.05</v>
      </c>
      <c r="K161" s="21" t="str">
        <f t="shared" si="108"/>
        <v>0 til 0</v>
      </c>
      <c r="L161" s="21" t="str">
        <f t="shared" si="109"/>
        <v>0 til 0</v>
      </c>
      <c r="M161" s="29">
        <f t="shared" si="110"/>
        <v>0</v>
      </c>
      <c r="N161" s="29" t="s">
        <v>31</v>
      </c>
      <c r="O161" s="28">
        <f t="shared" si="111"/>
        <v>0</v>
      </c>
      <c r="P161" s="60" t="s">
        <v>200</v>
      </c>
    </row>
    <row r="162" spans="2:21" x14ac:dyDescent="0.25">
      <c r="B162" s="2"/>
      <c r="C162" s="63" t="s">
        <v>16</v>
      </c>
      <c r="D162" s="64" t="s">
        <v>10</v>
      </c>
      <c r="E162" s="93" t="s">
        <v>178</v>
      </c>
      <c r="F162" s="81" t="s">
        <v>141</v>
      </c>
      <c r="G162" s="67" t="s">
        <v>81</v>
      </c>
      <c r="H162" s="7">
        <v>0.65</v>
      </c>
      <c r="I162" s="25" t="s">
        <v>31</v>
      </c>
      <c r="J162" s="25">
        <v>0.75</v>
      </c>
      <c r="K162" s="9" t="str">
        <f t="shared" si="108"/>
        <v>0 til 0</v>
      </c>
      <c r="L162" s="9" t="str">
        <f t="shared" si="109"/>
        <v>0 til 0</v>
      </c>
      <c r="M162" s="30">
        <f t="shared" si="110"/>
        <v>0</v>
      </c>
      <c r="N162" s="30" t="s">
        <v>31</v>
      </c>
      <c r="O162" s="10">
        <f t="shared" si="111"/>
        <v>0</v>
      </c>
    </row>
    <row r="163" spans="2:21" x14ac:dyDescent="0.25">
      <c r="B163" s="17"/>
      <c r="C163" s="76" t="s">
        <v>17</v>
      </c>
      <c r="D163" s="103" t="s">
        <v>20</v>
      </c>
      <c r="E163" s="56" t="s">
        <v>210</v>
      </c>
      <c r="F163" s="56" t="s">
        <v>141</v>
      </c>
      <c r="G163" s="59">
        <v>30</v>
      </c>
      <c r="H163" s="26">
        <v>0.9</v>
      </c>
      <c r="I163" s="27" t="s">
        <v>31</v>
      </c>
      <c r="J163" s="27">
        <v>0.95</v>
      </c>
      <c r="K163" s="21" t="str">
        <f t="shared" si="108"/>
        <v>0 til 0</v>
      </c>
      <c r="L163" s="21" t="str">
        <f t="shared" si="109"/>
        <v>0 til 0</v>
      </c>
      <c r="M163" s="29">
        <f t="shared" si="110"/>
        <v>0</v>
      </c>
      <c r="N163" s="29" t="s">
        <v>31</v>
      </c>
      <c r="O163" s="28">
        <f t="shared" si="111"/>
        <v>0</v>
      </c>
      <c r="P163" s="16"/>
    </row>
    <row r="164" spans="2:21" x14ac:dyDescent="0.25">
      <c r="B164" s="2"/>
      <c r="C164" s="63" t="s">
        <v>18</v>
      </c>
      <c r="D164" s="104" t="s">
        <v>25</v>
      </c>
      <c r="E164" s="8"/>
      <c r="F164" s="8"/>
      <c r="G164" s="53"/>
      <c r="H164" s="7"/>
      <c r="I164" s="25" t="s">
        <v>31</v>
      </c>
      <c r="J164" s="25"/>
      <c r="K164" s="9" t="str">
        <f t="shared" si="108"/>
        <v>0 til 0</v>
      </c>
      <c r="L164" s="9" t="str">
        <f t="shared" si="109"/>
        <v>0 til 0</v>
      </c>
      <c r="M164" s="30">
        <f t="shared" si="110"/>
        <v>0</v>
      </c>
      <c r="N164" s="30" t="s">
        <v>31</v>
      </c>
      <c r="O164" s="10">
        <f t="shared" si="111"/>
        <v>0</v>
      </c>
      <c r="P164" s="2"/>
    </row>
    <row r="165" spans="2:21" ht="45" x14ac:dyDescent="0.25">
      <c r="B165" s="17"/>
      <c r="C165" s="76" t="s">
        <v>19</v>
      </c>
      <c r="D165" s="103" t="s">
        <v>181</v>
      </c>
      <c r="E165" s="56" t="s">
        <v>194</v>
      </c>
      <c r="F165" s="56" t="s">
        <v>22</v>
      </c>
      <c r="G165" s="59" t="s">
        <v>183</v>
      </c>
      <c r="H165" s="26">
        <v>1.1000000000000001</v>
      </c>
      <c r="I165" s="27" t="s">
        <v>31</v>
      </c>
      <c r="J165" s="27">
        <v>1.25</v>
      </c>
      <c r="K165" s="21" t="str">
        <f t="shared" si="108"/>
        <v>0 til 0</v>
      </c>
      <c r="L165" s="21" t="str">
        <f t="shared" si="109"/>
        <v>0 til 0</v>
      </c>
      <c r="M165" s="29">
        <f t="shared" si="110"/>
        <v>0</v>
      </c>
      <c r="N165" s="29" t="s">
        <v>31</v>
      </c>
      <c r="O165" s="28">
        <f t="shared" si="111"/>
        <v>0</v>
      </c>
      <c r="P165" s="102" t="s">
        <v>190</v>
      </c>
    </row>
    <row r="166" spans="2:21" ht="45" x14ac:dyDescent="0.25">
      <c r="B166" s="2"/>
      <c r="C166" s="98" t="s">
        <v>24</v>
      </c>
      <c r="D166" s="68" t="s">
        <v>132</v>
      </c>
      <c r="E166" s="99" t="s">
        <v>211</v>
      </c>
      <c r="F166" s="61" t="s">
        <v>22</v>
      </c>
      <c r="G166" s="100" t="s">
        <v>165</v>
      </c>
      <c r="H166" s="74">
        <v>0.7</v>
      </c>
      <c r="I166" s="54" t="s">
        <v>31</v>
      </c>
      <c r="J166" s="54">
        <v>1</v>
      </c>
      <c r="K166" s="15" t="str">
        <f t="shared" si="108"/>
        <v>0 til 0</v>
      </c>
      <c r="L166" s="15" t="str">
        <f t="shared" si="109"/>
        <v>0 til 0</v>
      </c>
      <c r="M166" s="55">
        <f t="shared" si="110"/>
        <v>0</v>
      </c>
      <c r="N166" s="55" t="s">
        <v>31</v>
      </c>
      <c r="O166" s="31">
        <f t="shared" si="111"/>
        <v>0</v>
      </c>
      <c r="P166" s="84" t="s">
        <v>212</v>
      </c>
    </row>
    <row r="167" spans="2:21" x14ac:dyDescent="0.25">
      <c r="B167" s="62" t="s">
        <v>110</v>
      </c>
      <c r="C167" s="92" t="s">
        <v>5</v>
      </c>
      <c r="D167" s="86" t="s">
        <v>10</v>
      </c>
      <c r="E167" s="80" t="s">
        <v>204</v>
      </c>
      <c r="F167" s="80" t="s">
        <v>197</v>
      </c>
      <c r="G167" s="85" t="s">
        <v>151</v>
      </c>
      <c r="H167" s="69">
        <v>0.85</v>
      </c>
      <c r="I167" s="70" t="s">
        <v>31</v>
      </c>
      <c r="J167" s="70">
        <v>0.9</v>
      </c>
      <c r="K167" s="71" t="str">
        <f t="shared" ref="K167:K174" si="112">ROUND((IF(H167&lt;100%,H167*$U$5+$T$5,$R$5)),0)&amp;" til "&amp;ROUND((IF(J167&lt;100%,J167*$U$5+$T$5,$R$5)),0)</f>
        <v>0 til 0</v>
      </c>
      <c r="L167" s="71" t="str">
        <f t="shared" ref="L167:L199" si="113">ROUND(H167*$S$5*$H167,0)&amp;" til "&amp;ROUND(J167*$S$5*$J167,0)</f>
        <v>0 til 0</v>
      </c>
      <c r="M167" s="72">
        <f t="shared" ref="M167:M199" si="114">IF((H167*$S$5*$H167)=0,0,((2.8/(H167*$S$5*$H167))^(1/3)*500/86400))</f>
        <v>0</v>
      </c>
      <c r="N167" s="72" t="s">
        <v>31</v>
      </c>
      <c r="O167" s="73">
        <f t="shared" ref="O167:O199" si="115">IF((J167*$S$5*$H167)=0,0,((2.8/(J167*$S$5*$J167))^(1/3)*500/86400))</f>
        <v>0</v>
      </c>
    </row>
    <row r="168" spans="2:21" ht="60" x14ac:dyDescent="0.25">
      <c r="B168" s="17"/>
      <c r="C168" s="76" t="s">
        <v>15</v>
      </c>
      <c r="D168" s="77" t="s">
        <v>85</v>
      </c>
      <c r="E168" s="56" t="s">
        <v>205</v>
      </c>
      <c r="F168" s="56" t="s">
        <v>198</v>
      </c>
      <c r="G168" s="59" t="s">
        <v>199</v>
      </c>
      <c r="H168" s="26">
        <v>0.95</v>
      </c>
      <c r="I168" s="27" t="s">
        <v>31</v>
      </c>
      <c r="J168" s="27">
        <v>1.05</v>
      </c>
      <c r="K168" s="21" t="str">
        <f t="shared" si="112"/>
        <v>0 til 0</v>
      </c>
      <c r="L168" s="21" t="str">
        <f t="shared" si="113"/>
        <v>0 til 0</v>
      </c>
      <c r="M168" s="29">
        <f t="shared" si="114"/>
        <v>0</v>
      </c>
      <c r="N168" s="29" t="s">
        <v>31</v>
      </c>
      <c r="O168" s="28">
        <f t="shared" si="115"/>
        <v>0</v>
      </c>
      <c r="P168" s="60" t="s">
        <v>200</v>
      </c>
    </row>
    <row r="169" spans="2:21" x14ac:dyDescent="0.25">
      <c r="B169" s="17"/>
      <c r="C169" s="76"/>
      <c r="D169" s="77" t="s">
        <v>10</v>
      </c>
      <c r="E169" s="56" t="s">
        <v>206</v>
      </c>
      <c r="F169" s="56"/>
      <c r="G169" s="59">
        <v>20</v>
      </c>
      <c r="H169" s="26">
        <v>0.6</v>
      </c>
      <c r="I169" s="27" t="s">
        <v>31</v>
      </c>
      <c r="J169" s="27">
        <v>0.7</v>
      </c>
      <c r="K169" s="21" t="str">
        <f t="shared" si="112"/>
        <v>0 til 0</v>
      </c>
      <c r="L169" s="21" t="str">
        <f t="shared" si="113"/>
        <v>0 til 0</v>
      </c>
      <c r="M169" s="29">
        <f t="shared" si="114"/>
        <v>0</v>
      </c>
      <c r="N169" s="29" t="s">
        <v>31</v>
      </c>
      <c r="O169" s="28">
        <f t="shared" si="115"/>
        <v>0</v>
      </c>
      <c r="P169" s="60"/>
    </row>
    <row r="170" spans="2:21" x14ac:dyDescent="0.25">
      <c r="B170" s="2"/>
      <c r="C170" s="63" t="s">
        <v>16</v>
      </c>
      <c r="D170" s="64" t="s">
        <v>25</v>
      </c>
      <c r="E170" s="93"/>
      <c r="F170" s="81"/>
      <c r="G170" s="67"/>
      <c r="H170" s="7"/>
      <c r="I170" s="25" t="s">
        <v>31</v>
      </c>
      <c r="J170" s="25"/>
      <c r="K170" s="9" t="str">
        <f t="shared" si="112"/>
        <v>0 til 0</v>
      </c>
      <c r="L170" s="9" t="str">
        <f t="shared" si="113"/>
        <v>0 til 0</v>
      </c>
      <c r="M170" s="30">
        <f t="shared" si="114"/>
        <v>0</v>
      </c>
      <c r="N170" s="30" t="s">
        <v>31</v>
      </c>
      <c r="O170" s="10">
        <f t="shared" si="115"/>
        <v>0</v>
      </c>
    </row>
    <row r="171" spans="2:21" ht="60" x14ac:dyDescent="0.25">
      <c r="B171" s="17"/>
      <c r="C171" s="76" t="s">
        <v>17</v>
      </c>
      <c r="D171" s="103" t="s">
        <v>20</v>
      </c>
      <c r="E171" s="56" t="s">
        <v>207</v>
      </c>
      <c r="F171" s="56" t="s">
        <v>141</v>
      </c>
      <c r="G171" s="59" t="s">
        <v>208</v>
      </c>
      <c r="H171" s="26">
        <v>1</v>
      </c>
      <c r="I171" s="27" t="s">
        <v>31</v>
      </c>
      <c r="J171" s="27">
        <v>1.05</v>
      </c>
      <c r="K171" s="21" t="str">
        <f t="shared" si="112"/>
        <v>0 til 0</v>
      </c>
      <c r="L171" s="21" t="str">
        <f t="shared" si="113"/>
        <v>0 til 0</v>
      </c>
      <c r="M171" s="29">
        <f t="shared" si="114"/>
        <v>0</v>
      </c>
      <c r="N171" s="29" t="s">
        <v>31</v>
      </c>
      <c r="O171" s="28">
        <f t="shared" si="115"/>
        <v>0</v>
      </c>
      <c r="P171" s="108" t="s">
        <v>209</v>
      </c>
    </row>
    <row r="172" spans="2:21" x14ac:dyDescent="0.25">
      <c r="B172" s="17"/>
      <c r="C172" s="76"/>
      <c r="D172" s="77" t="s">
        <v>10</v>
      </c>
      <c r="E172" s="56" t="s">
        <v>206</v>
      </c>
      <c r="F172" s="56"/>
      <c r="G172" s="59">
        <v>20</v>
      </c>
      <c r="H172" s="26">
        <v>0.6</v>
      </c>
      <c r="I172" s="27" t="s">
        <v>31</v>
      </c>
      <c r="J172" s="27">
        <v>0.7</v>
      </c>
      <c r="K172" s="21" t="str">
        <f t="shared" ref="K172" si="116">ROUND((IF(H172&lt;100%,H172*$U$5+$T$5,$R$5)),0)&amp;" til "&amp;ROUND((IF(J172&lt;100%,J172*$U$5+$T$5,$R$5)),0)</f>
        <v>0 til 0</v>
      </c>
      <c r="L172" s="21" t="str">
        <f t="shared" ref="L172" si="117">ROUND(H172*$S$5*$H172,0)&amp;" til "&amp;ROUND(J172*$S$5*$J172,0)</f>
        <v>0 til 0</v>
      </c>
      <c r="M172" s="29">
        <f t="shared" ref="M172" si="118">IF((H172*$S$5*$H172)=0,0,((2.8/(H172*$S$5*$H172))^(1/3)*500/86400))</f>
        <v>0</v>
      </c>
      <c r="N172" s="29" t="s">
        <v>31</v>
      </c>
      <c r="O172" s="28">
        <f t="shared" ref="O172" si="119">IF((J172*$S$5*$H172)=0,0,((2.8/(J172*$S$5*$J172))^(1/3)*500/86400))</f>
        <v>0</v>
      </c>
      <c r="P172" s="60"/>
    </row>
    <row r="173" spans="2:21" x14ac:dyDescent="0.25">
      <c r="B173" s="2"/>
      <c r="C173" s="63" t="s">
        <v>18</v>
      </c>
      <c r="D173" s="104" t="s">
        <v>25</v>
      </c>
      <c r="E173" s="8"/>
      <c r="F173" s="8"/>
      <c r="G173" s="53"/>
      <c r="H173" s="7"/>
      <c r="I173" s="25" t="s">
        <v>31</v>
      </c>
      <c r="J173" s="25"/>
      <c r="K173" s="9" t="str">
        <f t="shared" si="112"/>
        <v>0 til 0</v>
      </c>
      <c r="L173" s="9" t="str">
        <f t="shared" si="113"/>
        <v>0 til 0</v>
      </c>
      <c r="M173" s="30">
        <f t="shared" si="114"/>
        <v>0</v>
      </c>
      <c r="N173" s="30" t="s">
        <v>31</v>
      </c>
      <c r="O173" s="10">
        <f t="shared" si="115"/>
        <v>0</v>
      </c>
      <c r="P173" s="2"/>
    </row>
    <row r="174" spans="2:21" ht="31.5" x14ac:dyDescent="0.35">
      <c r="B174" s="17"/>
      <c r="C174" s="110" t="s">
        <v>118</v>
      </c>
      <c r="D174" s="103" t="s">
        <v>181</v>
      </c>
      <c r="E174" s="56" t="s">
        <v>203</v>
      </c>
      <c r="F174" s="56" t="s">
        <v>22</v>
      </c>
      <c r="G174" s="59" t="s">
        <v>183</v>
      </c>
      <c r="H174" s="26">
        <v>1</v>
      </c>
      <c r="I174" s="27" t="s">
        <v>31</v>
      </c>
      <c r="J174" s="27">
        <v>1.05</v>
      </c>
      <c r="K174" s="21" t="str">
        <f t="shared" si="112"/>
        <v>0 til 0</v>
      </c>
      <c r="L174" s="21" t="str">
        <f t="shared" si="113"/>
        <v>0 til 0</v>
      </c>
      <c r="M174" s="29">
        <f t="shared" si="114"/>
        <v>0</v>
      </c>
      <c r="N174" s="29" t="s">
        <v>31</v>
      </c>
      <c r="O174" s="28">
        <f t="shared" si="115"/>
        <v>0</v>
      </c>
      <c r="P174" s="111" t="s">
        <v>220</v>
      </c>
      <c r="R174" s="24" t="s">
        <v>74</v>
      </c>
      <c r="S174" s="24" t="s">
        <v>30</v>
      </c>
      <c r="T174" s="24" t="s">
        <v>75</v>
      </c>
      <c r="U174" s="49" t="s">
        <v>76</v>
      </c>
    </row>
    <row r="175" spans="2:21" x14ac:dyDescent="0.25">
      <c r="B175" s="2"/>
      <c r="C175" s="98" t="s">
        <v>19</v>
      </c>
      <c r="D175" s="68" t="s">
        <v>25</v>
      </c>
      <c r="E175" s="99"/>
      <c r="F175" s="61"/>
      <c r="G175" s="100"/>
      <c r="H175" s="74"/>
      <c r="I175" s="54" t="s">
        <v>31</v>
      </c>
      <c r="J175" s="54"/>
      <c r="K175" s="15" t="str">
        <f>ROUND((IF(H175&lt;100%,H175*$U$5+$T$5,$R$5)),0)&amp;" til "&amp;ROUND((IF(J175&lt;100%,J175*$U$5+$T$5,$R$5)),0)</f>
        <v>0 til 0</v>
      </c>
      <c r="L175" s="15" t="str">
        <f t="shared" si="113"/>
        <v>0 til 0</v>
      </c>
      <c r="M175" s="55">
        <f t="shared" si="114"/>
        <v>0</v>
      </c>
      <c r="N175" s="55" t="s">
        <v>31</v>
      </c>
      <c r="O175" s="31">
        <f t="shared" si="115"/>
        <v>0</v>
      </c>
      <c r="P175" s="75"/>
      <c r="R175" s="23"/>
      <c r="S175" s="23"/>
      <c r="T175" s="23"/>
      <c r="U175" s="50">
        <f>R175-T175</f>
        <v>0</v>
      </c>
    </row>
    <row r="176" spans="2:21" ht="30" customHeight="1" x14ac:dyDescent="0.25">
      <c r="B176" s="92" t="s">
        <v>111</v>
      </c>
      <c r="C176" s="92" t="s">
        <v>5</v>
      </c>
      <c r="D176" s="86" t="s">
        <v>126</v>
      </c>
      <c r="E176" s="80" t="s">
        <v>176</v>
      </c>
      <c r="F176" s="80" t="s">
        <v>141</v>
      </c>
      <c r="G176" s="85" t="s">
        <v>177</v>
      </c>
      <c r="H176" s="69">
        <v>0.75</v>
      </c>
      <c r="I176" s="70" t="s">
        <v>31</v>
      </c>
      <c r="J176" s="25">
        <v>0.85</v>
      </c>
      <c r="K176" s="9" t="str">
        <f>ROUND((IF(H176&lt;100%,H176*$U$175+$T$175,$R$175)),0)&amp;" til "&amp;ROUND((IF(J176&lt;100%,J176*$U$175+$T$175,$R$175)),0)</f>
        <v>0 til 0</v>
      </c>
      <c r="L176" s="9" t="str">
        <f t="shared" si="113"/>
        <v>0 til 0</v>
      </c>
      <c r="M176" s="30">
        <f>IF((H176*$S$175*$H176)=0,0,((2.8/(H176*$S$175*$H176))^(1/3)*500/86400))</f>
        <v>0</v>
      </c>
      <c r="N176" s="30" t="s">
        <v>31</v>
      </c>
      <c r="O176" s="10">
        <f>IF((J176*$S$175*$H176)=0,0,((2.8/(J176*$S$175*$J176))^(1/3)*500/86400))</f>
        <v>0</v>
      </c>
      <c r="P176" s="106" t="s">
        <v>188</v>
      </c>
      <c r="R176" s="137" t="s">
        <v>221</v>
      </c>
      <c r="S176" s="137" t="s">
        <v>221</v>
      </c>
      <c r="T176" s="139" t="s">
        <v>78</v>
      </c>
      <c r="U176" s="139" t="s">
        <v>79</v>
      </c>
    </row>
    <row r="177" spans="2:21" ht="60" x14ac:dyDescent="0.25">
      <c r="B177" s="17"/>
      <c r="C177" s="76" t="s">
        <v>15</v>
      </c>
      <c r="D177" s="77" t="s">
        <v>20</v>
      </c>
      <c r="E177" s="56" t="s">
        <v>80</v>
      </c>
      <c r="F177" s="56" t="s">
        <v>14</v>
      </c>
      <c r="G177" s="79" t="s">
        <v>192</v>
      </c>
      <c r="H177" s="26">
        <v>0.95</v>
      </c>
      <c r="I177" s="27" t="s">
        <v>31</v>
      </c>
      <c r="J177" s="27">
        <v>1.0249999999999999</v>
      </c>
      <c r="K177" s="21" t="str">
        <f t="shared" ref="K177:K199" si="120">ROUND((IF(H177&lt;100%,H177*$U$175+$T$175,$R$175)),0)&amp;" til "&amp;ROUND((IF(J177&lt;100%,J177*$U$175+$T$175,$R$175)),0)</f>
        <v>0 til 0</v>
      </c>
      <c r="L177" s="21" t="str">
        <f t="shared" si="113"/>
        <v>0 til 0</v>
      </c>
      <c r="M177" s="29">
        <f t="shared" ref="M177:M197" si="121">IF((H177*$S$175*$H177)=0,0,((2.8/(H177*$S$175*$H177))^(1/3)*500/86400))</f>
        <v>0</v>
      </c>
      <c r="N177" s="29" t="s">
        <v>31</v>
      </c>
      <c r="O177" s="28">
        <f t="shared" ref="O177:O197" si="122">IF((J177*$S$175*$H177)=0,0,((2.8/(J177*$S$175*$J177))^(1/3)*500/86400))</f>
        <v>0</v>
      </c>
      <c r="P177" s="60" t="s">
        <v>193</v>
      </c>
      <c r="R177" s="138"/>
      <c r="S177" s="138"/>
      <c r="T177" s="140"/>
      <c r="U177" s="140"/>
    </row>
    <row r="178" spans="2:21" x14ac:dyDescent="0.25">
      <c r="B178" s="2"/>
      <c r="C178" s="63" t="s">
        <v>16</v>
      </c>
      <c r="D178" s="64" t="s">
        <v>10</v>
      </c>
      <c r="E178" s="93" t="s">
        <v>213</v>
      </c>
      <c r="F178" s="81" t="s">
        <v>141</v>
      </c>
      <c r="G178" s="67" t="s">
        <v>81</v>
      </c>
      <c r="H178" s="7">
        <v>0.65</v>
      </c>
      <c r="I178" s="25" t="s">
        <v>31</v>
      </c>
      <c r="J178" s="25">
        <v>0.75</v>
      </c>
      <c r="K178" s="9" t="str">
        <f t="shared" si="120"/>
        <v>0 til 0</v>
      </c>
      <c r="L178" s="9" t="str">
        <f t="shared" si="113"/>
        <v>0 til 0</v>
      </c>
      <c r="M178" s="30">
        <f t="shared" si="121"/>
        <v>0</v>
      </c>
      <c r="N178" s="30" t="s">
        <v>31</v>
      </c>
      <c r="O178" s="10">
        <f t="shared" si="122"/>
        <v>0</v>
      </c>
      <c r="P178" s="49"/>
      <c r="R178" s="2"/>
      <c r="S178" s="34"/>
      <c r="T178" s="140"/>
      <c r="U178" s="140"/>
    </row>
    <row r="179" spans="2:21" x14ac:dyDescent="0.25">
      <c r="B179" s="17"/>
      <c r="C179" s="76" t="s">
        <v>17</v>
      </c>
      <c r="D179" s="103" t="s">
        <v>20</v>
      </c>
      <c r="E179" s="56" t="s">
        <v>195</v>
      </c>
      <c r="F179" s="56" t="s">
        <v>141</v>
      </c>
      <c r="G179" s="59" t="s">
        <v>144</v>
      </c>
      <c r="H179" s="26">
        <v>0.85</v>
      </c>
      <c r="I179" s="27" t="s">
        <v>31</v>
      </c>
      <c r="J179" s="27">
        <v>0.9</v>
      </c>
      <c r="K179" s="21" t="str">
        <f t="shared" si="120"/>
        <v>0 til 0</v>
      </c>
      <c r="L179" s="21" t="str">
        <f t="shared" si="113"/>
        <v>0 til 0</v>
      </c>
      <c r="M179" s="29">
        <f t="shared" si="121"/>
        <v>0</v>
      </c>
      <c r="N179" s="29" t="s">
        <v>31</v>
      </c>
      <c r="O179" s="28">
        <f t="shared" si="122"/>
        <v>0</v>
      </c>
      <c r="P179" s="17"/>
      <c r="R179" s="2"/>
      <c r="S179" s="57"/>
      <c r="T179" s="140"/>
      <c r="U179" s="140"/>
    </row>
    <row r="180" spans="2:21" x14ac:dyDescent="0.25">
      <c r="B180" s="2"/>
      <c r="C180" s="63" t="s">
        <v>18</v>
      </c>
      <c r="D180" s="104" t="s">
        <v>25</v>
      </c>
      <c r="E180" s="8"/>
      <c r="F180" s="8"/>
      <c r="G180" s="53"/>
      <c r="H180" s="7">
        <v>0.9</v>
      </c>
      <c r="I180" s="25" t="s">
        <v>31</v>
      </c>
      <c r="J180" s="25">
        <v>1.3</v>
      </c>
      <c r="K180" s="9" t="str">
        <f t="shared" si="120"/>
        <v>0 til 0</v>
      </c>
      <c r="L180" s="9" t="str">
        <f t="shared" si="113"/>
        <v>0 til 0</v>
      </c>
      <c r="M180" s="30">
        <f t="shared" si="121"/>
        <v>0</v>
      </c>
      <c r="N180" s="30" t="s">
        <v>31</v>
      </c>
      <c r="O180" s="10">
        <f t="shared" si="122"/>
        <v>0</v>
      </c>
      <c r="P180" s="49"/>
      <c r="R180" s="2"/>
      <c r="S180" s="2"/>
      <c r="T180" s="140"/>
      <c r="U180" s="140"/>
    </row>
    <row r="181" spans="2:21" ht="45" x14ac:dyDescent="0.25">
      <c r="B181" s="17"/>
      <c r="C181" s="76" t="s">
        <v>19</v>
      </c>
      <c r="D181" s="103" t="s">
        <v>181</v>
      </c>
      <c r="E181" s="56" t="s">
        <v>214</v>
      </c>
      <c r="F181" s="56" t="s">
        <v>22</v>
      </c>
      <c r="G181" s="59" t="s">
        <v>183</v>
      </c>
      <c r="H181" s="26">
        <v>1.1499999999999999</v>
      </c>
      <c r="I181" s="27" t="s">
        <v>31</v>
      </c>
      <c r="J181" s="27">
        <v>1.35</v>
      </c>
      <c r="K181" s="21" t="str">
        <f t="shared" si="120"/>
        <v>0 til 0</v>
      </c>
      <c r="L181" s="21" t="str">
        <f t="shared" si="113"/>
        <v>0 til 0</v>
      </c>
      <c r="M181" s="29">
        <f t="shared" si="121"/>
        <v>0</v>
      </c>
      <c r="N181" s="29" t="s">
        <v>31</v>
      </c>
      <c r="O181" s="28">
        <f t="shared" si="122"/>
        <v>0</v>
      </c>
      <c r="P181" s="102" t="s">
        <v>190</v>
      </c>
      <c r="R181" s="2"/>
      <c r="S181" s="2"/>
      <c r="T181" s="141"/>
      <c r="U181" s="141"/>
    </row>
    <row r="182" spans="2:21" x14ac:dyDescent="0.25">
      <c r="B182" s="17"/>
      <c r="C182" s="16"/>
      <c r="D182" s="105" t="s">
        <v>10</v>
      </c>
      <c r="E182" s="78" t="s">
        <v>184</v>
      </c>
      <c r="F182" s="56" t="s">
        <v>23</v>
      </c>
      <c r="G182" s="59">
        <v>20</v>
      </c>
      <c r="H182" s="26">
        <v>0.65</v>
      </c>
      <c r="I182" s="27" t="s">
        <v>31</v>
      </c>
      <c r="J182" s="27">
        <v>0.7</v>
      </c>
      <c r="K182" s="21" t="str">
        <f t="shared" si="120"/>
        <v>0 til 0</v>
      </c>
      <c r="L182" s="21" t="str">
        <f t="shared" si="113"/>
        <v>0 til 0</v>
      </c>
      <c r="M182" s="29">
        <f t="shared" si="121"/>
        <v>0</v>
      </c>
      <c r="N182" s="29" t="s">
        <v>31</v>
      </c>
      <c r="O182" s="28">
        <f t="shared" si="122"/>
        <v>0</v>
      </c>
      <c r="P182" s="101"/>
    </row>
    <row r="183" spans="2:21" ht="45" x14ac:dyDescent="0.25">
      <c r="B183" s="2"/>
      <c r="C183" s="98" t="s">
        <v>24</v>
      </c>
      <c r="D183" s="68" t="s">
        <v>132</v>
      </c>
      <c r="E183" s="99" t="s">
        <v>186</v>
      </c>
      <c r="F183" s="61" t="s">
        <v>22</v>
      </c>
      <c r="G183" s="100" t="s">
        <v>165</v>
      </c>
      <c r="H183" s="74">
        <v>0.7</v>
      </c>
      <c r="I183" s="54" t="s">
        <v>31</v>
      </c>
      <c r="J183" s="54">
        <v>1</v>
      </c>
      <c r="K183" s="15" t="str">
        <f t="shared" si="120"/>
        <v>0 til 0</v>
      </c>
      <c r="L183" s="15" t="str">
        <f t="shared" si="113"/>
        <v>0 til 0</v>
      </c>
      <c r="M183" s="55">
        <f t="shared" si="121"/>
        <v>0</v>
      </c>
      <c r="N183" s="55" t="s">
        <v>31</v>
      </c>
      <c r="O183" s="31">
        <f t="shared" si="122"/>
        <v>0</v>
      </c>
      <c r="P183" s="84" t="s">
        <v>202</v>
      </c>
    </row>
    <row r="184" spans="2:21" x14ac:dyDescent="0.25">
      <c r="B184" s="62" t="s">
        <v>112</v>
      </c>
      <c r="C184" s="63" t="s">
        <v>5</v>
      </c>
      <c r="D184" s="66" t="s">
        <v>10</v>
      </c>
      <c r="E184" s="8" t="s">
        <v>196</v>
      </c>
      <c r="F184" s="8" t="s">
        <v>197</v>
      </c>
      <c r="G184" s="53" t="s">
        <v>151</v>
      </c>
      <c r="H184" s="7">
        <v>0.7</v>
      </c>
      <c r="I184" s="25" t="s">
        <v>31</v>
      </c>
      <c r="J184" s="25">
        <v>0.77500000000000002</v>
      </c>
      <c r="K184" s="9" t="str">
        <f t="shared" si="120"/>
        <v>0 til 0</v>
      </c>
      <c r="L184" s="9" t="str">
        <f t="shared" si="113"/>
        <v>0 til 0</v>
      </c>
      <c r="M184" s="30">
        <f t="shared" si="121"/>
        <v>0</v>
      </c>
      <c r="N184" s="30" t="s">
        <v>31</v>
      </c>
      <c r="O184" s="10">
        <f t="shared" si="122"/>
        <v>0</v>
      </c>
    </row>
    <row r="185" spans="2:21" ht="60" x14ac:dyDescent="0.25">
      <c r="B185" s="17"/>
      <c r="C185" s="76" t="s">
        <v>15</v>
      </c>
      <c r="D185" s="77" t="s">
        <v>85</v>
      </c>
      <c r="E185" s="56" t="s">
        <v>83</v>
      </c>
      <c r="F185" s="56" t="s">
        <v>198</v>
      </c>
      <c r="G185" s="59" t="s">
        <v>199</v>
      </c>
      <c r="H185" s="26">
        <v>0.97499999999999998</v>
      </c>
      <c r="I185" s="27" t="s">
        <v>31</v>
      </c>
      <c r="J185" s="27">
        <v>1.05</v>
      </c>
      <c r="K185" s="21" t="str">
        <f t="shared" si="120"/>
        <v>0 til 0</v>
      </c>
      <c r="L185" s="21" t="str">
        <f t="shared" si="113"/>
        <v>0 til 0</v>
      </c>
      <c r="M185" s="29">
        <f t="shared" si="121"/>
        <v>0</v>
      </c>
      <c r="N185" s="29" t="s">
        <v>31</v>
      </c>
      <c r="O185" s="28">
        <f t="shared" si="122"/>
        <v>0</v>
      </c>
      <c r="P185" s="60" t="s">
        <v>200</v>
      </c>
    </row>
    <row r="186" spans="2:21" x14ac:dyDescent="0.25">
      <c r="B186" s="2"/>
      <c r="C186" s="63" t="s">
        <v>16</v>
      </c>
      <c r="D186" s="64" t="s">
        <v>10</v>
      </c>
      <c r="E186" s="93" t="s">
        <v>178</v>
      </c>
      <c r="F186" s="81" t="s">
        <v>141</v>
      </c>
      <c r="G186" s="67" t="s">
        <v>81</v>
      </c>
      <c r="H186" s="7">
        <v>0.65</v>
      </c>
      <c r="I186" s="25" t="s">
        <v>31</v>
      </c>
      <c r="J186" s="25">
        <v>0.75</v>
      </c>
      <c r="K186" s="9" t="str">
        <f t="shared" si="120"/>
        <v>0 til 0</v>
      </c>
      <c r="L186" s="9" t="str">
        <f t="shared" si="113"/>
        <v>0 til 0</v>
      </c>
      <c r="M186" s="30">
        <f t="shared" si="121"/>
        <v>0</v>
      </c>
      <c r="N186" s="30" t="s">
        <v>31</v>
      </c>
      <c r="O186" s="10">
        <f t="shared" si="122"/>
        <v>0</v>
      </c>
    </row>
    <row r="187" spans="2:21" x14ac:dyDescent="0.25">
      <c r="B187" s="17"/>
      <c r="C187" s="76" t="s">
        <v>17</v>
      </c>
      <c r="D187" s="103" t="s">
        <v>20</v>
      </c>
      <c r="E187" s="56" t="s">
        <v>210</v>
      </c>
      <c r="F187" s="56" t="s">
        <v>141</v>
      </c>
      <c r="G187" s="59">
        <v>30</v>
      </c>
      <c r="H187" s="26">
        <v>0.9</v>
      </c>
      <c r="I187" s="27" t="s">
        <v>31</v>
      </c>
      <c r="J187" s="27">
        <v>0.95</v>
      </c>
      <c r="K187" s="21" t="str">
        <f t="shared" si="120"/>
        <v>0 til 0</v>
      </c>
      <c r="L187" s="21" t="str">
        <f t="shared" si="113"/>
        <v>0 til 0</v>
      </c>
      <c r="M187" s="29">
        <f t="shared" si="121"/>
        <v>0</v>
      </c>
      <c r="N187" s="29" t="s">
        <v>31</v>
      </c>
      <c r="O187" s="28">
        <f t="shared" si="122"/>
        <v>0</v>
      </c>
      <c r="P187" s="16"/>
    </row>
    <row r="188" spans="2:21" x14ac:dyDescent="0.25">
      <c r="B188" s="2"/>
      <c r="C188" s="63" t="s">
        <v>18</v>
      </c>
      <c r="D188" s="104" t="s">
        <v>25</v>
      </c>
      <c r="E188" s="8"/>
      <c r="F188" s="8"/>
      <c r="G188" s="53"/>
      <c r="H188" s="7">
        <v>0.9</v>
      </c>
      <c r="I188" s="25" t="s">
        <v>31</v>
      </c>
      <c r="J188" s="25">
        <v>0.95</v>
      </c>
      <c r="K188" s="9" t="str">
        <f t="shared" si="120"/>
        <v>0 til 0</v>
      </c>
      <c r="L188" s="9" t="str">
        <f t="shared" si="113"/>
        <v>0 til 0</v>
      </c>
      <c r="M188" s="30">
        <f t="shared" si="121"/>
        <v>0</v>
      </c>
      <c r="N188" s="30" t="s">
        <v>31</v>
      </c>
      <c r="O188" s="10">
        <f t="shared" si="122"/>
        <v>0</v>
      </c>
      <c r="P188" s="2"/>
    </row>
    <row r="189" spans="2:21" ht="60.75" customHeight="1" x14ac:dyDescent="0.25">
      <c r="B189" s="17"/>
      <c r="C189" s="76" t="s">
        <v>19</v>
      </c>
      <c r="D189" s="103" t="s">
        <v>181</v>
      </c>
      <c r="E189" s="56" t="s">
        <v>215</v>
      </c>
      <c r="F189" s="56" t="s">
        <v>23</v>
      </c>
      <c r="G189" s="59" t="s">
        <v>217</v>
      </c>
      <c r="H189" s="26">
        <v>1.05</v>
      </c>
      <c r="I189" s="27" t="s">
        <v>31</v>
      </c>
      <c r="J189" s="27">
        <v>1.1499999999999999</v>
      </c>
      <c r="K189" s="21" t="str">
        <f t="shared" si="120"/>
        <v>0 til 0</v>
      </c>
      <c r="L189" s="21" t="str">
        <f t="shared" si="113"/>
        <v>0 til 0</v>
      </c>
      <c r="M189" s="29">
        <f t="shared" si="121"/>
        <v>0</v>
      </c>
      <c r="N189" s="29" t="s">
        <v>31</v>
      </c>
      <c r="O189" s="28">
        <f t="shared" si="122"/>
        <v>0</v>
      </c>
      <c r="P189" s="109" t="s">
        <v>218</v>
      </c>
    </row>
    <row r="190" spans="2:21" ht="45" x14ac:dyDescent="0.25">
      <c r="B190" s="2"/>
      <c r="C190" s="98" t="s">
        <v>24</v>
      </c>
      <c r="D190" s="68" t="s">
        <v>132</v>
      </c>
      <c r="E190" s="99" t="s">
        <v>211</v>
      </c>
      <c r="F190" s="61" t="s">
        <v>22</v>
      </c>
      <c r="G190" s="100" t="s">
        <v>216</v>
      </c>
      <c r="H190" s="74">
        <v>0.7</v>
      </c>
      <c r="I190" s="54" t="s">
        <v>31</v>
      </c>
      <c r="J190" s="54">
        <v>1</v>
      </c>
      <c r="K190" s="15" t="str">
        <f t="shared" si="120"/>
        <v>0 til 0</v>
      </c>
      <c r="L190" s="15" t="str">
        <f t="shared" si="113"/>
        <v>0 til 0</v>
      </c>
      <c r="M190" s="55">
        <f t="shared" si="121"/>
        <v>0</v>
      </c>
      <c r="N190" s="55" t="s">
        <v>31</v>
      </c>
      <c r="O190" s="31">
        <f t="shared" si="122"/>
        <v>0</v>
      </c>
      <c r="P190" s="84" t="s">
        <v>212</v>
      </c>
    </row>
    <row r="191" spans="2:21" x14ac:dyDescent="0.25">
      <c r="B191" s="62" t="s">
        <v>113</v>
      </c>
      <c r="C191" s="63" t="s">
        <v>5</v>
      </c>
      <c r="D191" s="66" t="s">
        <v>10</v>
      </c>
      <c r="E191" s="8" t="s">
        <v>204</v>
      </c>
      <c r="F191" s="8" t="s">
        <v>197</v>
      </c>
      <c r="G191" s="53" t="s">
        <v>151</v>
      </c>
      <c r="H191" s="7">
        <v>0.85</v>
      </c>
      <c r="I191" s="25" t="s">
        <v>31</v>
      </c>
      <c r="J191" s="25">
        <v>0.9</v>
      </c>
      <c r="K191" s="9" t="str">
        <f t="shared" si="120"/>
        <v>0 til 0</v>
      </c>
      <c r="L191" s="9" t="str">
        <f t="shared" si="113"/>
        <v>0 til 0</v>
      </c>
      <c r="M191" s="30">
        <f t="shared" si="121"/>
        <v>0</v>
      </c>
      <c r="N191" s="30" t="s">
        <v>31</v>
      </c>
      <c r="O191" s="10">
        <f t="shared" si="122"/>
        <v>0</v>
      </c>
    </row>
    <row r="192" spans="2:21" ht="60" x14ac:dyDescent="0.25">
      <c r="B192" s="17"/>
      <c r="C192" s="76" t="s">
        <v>15</v>
      </c>
      <c r="D192" s="77" t="s">
        <v>85</v>
      </c>
      <c r="E192" s="56" t="s">
        <v>205</v>
      </c>
      <c r="F192" s="56" t="s">
        <v>198</v>
      </c>
      <c r="G192" s="59" t="s">
        <v>199</v>
      </c>
      <c r="H192" s="26">
        <v>0.95</v>
      </c>
      <c r="I192" s="27" t="s">
        <v>31</v>
      </c>
      <c r="J192" s="27">
        <v>1.05</v>
      </c>
      <c r="K192" s="21" t="str">
        <f t="shared" si="120"/>
        <v>0 til 0</v>
      </c>
      <c r="L192" s="21" t="str">
        <f t="shared" si="113"/>
        <v>0 til 0</v>
      </c>
      <c r="M192" s="29">
        <f t="shared" si="121"/>
        <v>0</v>
      </c>
      <c r="N192" s="29" t="s">
        <v>31</v>
      </c>
      <c r="O192" s="28">
        <f t="shared" si="122"/>
        <v>0</v>
      </c>
      <c r="P192" s="60" t="s">
        <v>200</v>
      </c>
    </row>
    <row r="193" spans="2:21" x14ac:dyDescent="0.25">
      <c r="B193" s="17"/>
      <c r="C193" s="76"/>
      <c r="D193" s="77" t="s">
        <v>10</v>
      </c>
      <c r="E193" s="56" t="s">
        <v>206</v>
      </c>
      <c r="F193" s="56"/>
      <c r="G193" s="59">
        <v>20</v>
      </c>
      <c r="H193" s="26">
        <v>0.6</v>
      </c>
      <c r="I193" s="27" t="s">
        <v>31</v>
      </c>
      <c r="J193" s="27">
        <v>0.7</v>
      </c>
      <c r="K193" s="21" t="str">
        <f t="shared" si="120"/>
        <v>0 til 0</v>
      </c>
      <c r="L193" s="21" t="str">
        <f t="shared" si="113"/>
        <v>0 til 0</v>
      </c>
      <c r="M193" s="29">
        <f t="shared" si="121"/>
        <v>0</v>
      </c>
      <c r="N193" s="29" t="s">
        <v>31</v>
      </c>
      <c r="O193" s="28">
        <f t="shared" si="122"/>
        <v>0</v>
      </c>
      <c r="P193" s="60"/>
    </row>
    <row r="194" spans="2:21" x14ac:dyDescent="0.25">
      <c r="B194" s="2"/>
      <c r="C194" s="63" t="s">
        <v>16</v>
      </c>
      <c r="D194" s="64" t="s">
        <v>25</v>
      </c>
      <c r="E194" s="93"/>
      <c r="F194" s="81"/>
      <c r="G194" s="67"/>
      <c r="H194" s="7">
        <v>0.65</v>
      </c>
      <c r="I194" s="25" t="s">
        <v>31</v>
      </c>
      <c r="J194" s="25">
        <v>0.75</v>
      </c>
      <c r="K194" s="9" t="str">
        <f t="shared" si="120"/>
        <v>0 til 0</v>
      </c>
      <c r="L194" s="9" t="str">
        <f t="shared" si="113"/>
        <v>0 til 0</v>
      </c>
      <c r="M194" s="30">
        <f t="shared" si="121"/>
        <v>0</v>
      </c>
      <c r="N194" s="30" t="s">
        <v>31</v>
      </c>
      <c r="O194" s="10">
        <f t="shared" si="122"/>
        <v>0</v>
      </c>
    </row>
    <row r="195" spans="2:21" ht="60" x14ac:dyDescent="0.25">
      <c r="B195" s="17"/>
      <c r="C195" s="76" t="s">
        <v>17</v>
      </c>
      <c r="D195" s="103" t="s">
        <v>20</v>
      </c>
      <c r="E195" s="56" t="s">
        <v>207</v>
      </c>
      <c r="F195" s="56" t="s">
        <v>141</v>
      </c>
      <c r="G195" s="59" t="s">
        <v>208</v>
      </c>
      <c r="H195" s="26">
        <v>1</v>
      </c>
      <c r="I195" s="27" t="s">
        <v>31</v>
      </c>
      <c r="J195" s="27">
        <v>1.05</v>
      </c>
      <c r="K195" s="21" t="str">
        <f t="shared" si="120"/>
        <v>0 til 0</v>
      </c>
      <c r="L195" s="21" t="str">
        <f t="shared" si="113"/>
        <v>0 til 0</v>
      </c>
      <c r="M195" s="29">
        <f t="shared" si="121"/>
        <v>0</v>
      </c>
      <c r="N195" s="29" t="s">
        <v>31</v>
      </c>
      <c r="O195" s="28">
        <f t="shared" si="122"/>
        <v>0</v>
      </c>
      <c r="P195" s="108" t="s">
        <v>209</v>
      </c>
    </row>
    <row r="196" spans="2:21" x14ac:dyDescent="0.25">
      <c r="B196" s="17"/>
      <c r="C196" s="76"/>
      <c r="D196" s="77" t="s">
        <v>10</v>
      </c>
      <c r="E196" s="56" t="s">
        <v>206</v>
      </c>
      <c r="F196" s="56"/>
      <c r="G196" s="59">
        <v>20</v>
      </c>
      <c r="H196" s="26">
        <v>0.6</v>
      </c>
      <c r="I196" s="27" t="s">
        <v>31</v>
      </c>
      <c r="J196" s="27">
        <v>0.7</v>
      </c>
      <c r="K196" s="21" t="str">
        <f t="shared" si="120"/>
        <v>0 til 0</v>
      </c>
      <c r="L196" s="21" t="str">
        <f t="shared" si="113"/>
        <v>0 til 0</v>
      </c>
      <c r="M196" s="29">
        <f t="shared" si="121"/>
        <v>0</v>
      </c>
      <c r="N196" s="29" t="s">
        <v>31</v>
      </c>
      <c r="O196" s="28">
        <f t="shared" si="122"/>
        <v>0</v>
      </c>
      <c r="P196" s="60"/>
    </row>
    <row r="197" spans="2:21" x14ac:dyDescent="0.25">
      <c r="B197" s="2"/>
      <c r="C197" s="63" t="s">
        <v>18</v>
      </c>
      <c r="D197" s="104" t="s">
        <v>25</v>
      </c>
      <c r="E197" s="8"/>
      <c r="F197" s="8"/>
      <c r="G197" s="53"/>
      <c r="H197" s="7">
        <v>0.9</v>
      </c>
      <c r="I197" s="25" t="s">
        <v>31</v>
      </c>
      <c r="J197" s="25">
        <v>0.95</v>
      </c>
      <c r="K197" s="9" t="str">
        <f t="shared" si="120"/>
        <v>0 til 0</v>
      </c>
      <c r="L197" s="9" t="str">
        <f t="shared" si="113"/>
        <v>0 til 0</v>
      </c>
      <c r="M197" s="30">
        <f t="shared" si="121"/>
        <v>0</v>
      </c>
      <c r="N197" s="30" t="s">
        <v>31</v>
      </c>
      <c r="O197" s="10">
        <f t="shared" si="122"/>
        <v>0</v>
      </c>
      <c r="P197" s="2"/>
    </row>
    <row r="198" spans="2:21" ht="31.5" x14ac:dyDescent="0.35">
      <c r="B198" s="17"/>
      <c r="C198" s="110" t="s">
        <v>119</v>
      </c>
      <c r="D198" s="103" t="s">
        <v>181</v>
      </c>
      <c r="E198" s="56" t="s">
        <v>203</v>
      </c>
      <c r="F198" s="56" t="s">
        <v>22</v>
      </c>
      <c r="G198" s="59" t="s">
        <v>183</v>
      </c>
      <c r="H198" s="26">
        <v>1</v>
      </c>
      <c r="I198" s="27" t="s">
        <v>31</v>
      </c>
      <c r="J198" s="27">
        <v>1.05</v>
      </c>
      <c r="K198" s="21" t="str">
        <f t="shared" si="120"/>
        <v>0 til 0</v>
      </c>
      <c r="L198" s="21" t="str">
        <f t="shared" si="113"/>
        <v>0 til 0</v>
      </c>
      <c r="M198" s="29">
        <f t="shared" si="114"/>
        <v>0</v>
      </c>
      <c r="N198" s="29" t="s">
        <v>31</v>
      </c>
      <c r="O198" s="28">
        <f t="shared" si="115"/>
        <v>0</v>
      </c>
      <c r="P198" s="102" t="s">
        <v>219</v>
      </c>
      <c r="R198" s="24" t="s">
        <v>74</v>
      </c>
      <c r="S198" s="24" t="s">
        <v>30</v>
      </c>
      <c r="T198" s="24" t="s">
        <v>75</v>
      </c>
      <c r="U198" s="49" t="s">
        <v>76</v>
      </c>
    </row>
    <row r="199" spans="2:21" x14ac:dyDescent="0.25">
      <c r="B199" s="2"/>
      <c r="C199" s="98" t="s">
        <v>19</v>
      </c>
      <c r="D199" s="68" t="s">
        <v>25</v>
      </c>
      <c r="E199" s="99"/>
      <c r="F199" s="61"/>
      <c r="G199" s="100"/>
      <c r="H199" s="74">
        <v>0.7</v>
      </c>
      <c r="I199" s="54" t="s">
        <v>31</v>
      </c>
      <c r="J199" s="54">
        <v>1</v>
      </c>
      <c r="K199" s="15" t="str">
        <f t="shared" si="120"/>
        <v>0 til 0</v>
      </c>
      <c r="L199" s="15" t="str">
        <f t="shared" si="113"/>
        <v>0 til 0</v>
      </c>
      <c r="M199" s="55">
        <f t="shared" si="114"/>
        <v>0</v>
      </c>
      <c r="N199" s="55" t="s">
        <v>31</v>
      </c>
      <c r="O199" s="31">
        <f t="shared" si="115"/>
        <v>0</v>
      </c>
      <c r="P199" s="75"/>
      <c r="R199" s="23"/>
      <c r="S199" s="23"/>
      <c r="T199" s="23"/>
      <c r="U199" s="50">
        <f>R199-T199</f>
        <v>0</v>
      </c>
    </row>
    <row r="200" spans="2:21" ht="15" customHeight="1" x14ac:dyDescent="0.25">
      <c r="B200" s="62" t="s">
        <v>114</v>
      </c>
      <c r="C200" s="92" t="s">
        <v>5</v>
      </c>
      <c r="D200" s="86" t="s">
        <v>10</v>
      </c>
      <c r="E200" s="80" t="s">
        <v>230</v>
      </c>
      <c r="F200" s="80" t="s">
        <v>23</v>
      </c>
      <c r="G200" s="85" t="s">
        <v>146</v>
      </c>
      <c r="H200" s="7">
        <v>0.65</v>
      </c>
      <c r="I200" s="25" t="s">
        <v>31</v>
      </c>
      <c r="J200" s="25">
        <v>0.75</v>
      </c>
      <c r="K200" s="9" t="str">
        <f>ROUND((IF(H200&lt;100%,H200*$U$175+$T$175,$R$175)),0)&amp;" til "&amp;ROUND((IF(J200&lt;100%,J200*$U$175+$T$175,$R$175)),0)</f>
        <v>0 til 0</v>
      </c>
      <c r="L200" s="9" t="str">
        <f>ROUND(H200*$S$199*$H200,0)&amp;" til "&amp;ROUND(J200*$S$199*$J200,0)</f>
        <v>0 til 0</v>
      </c>
      <c r="M200" s="30">
        <f>IF((H200*$S$199*$H200)=0,0,((2.8/(H200*$S$199*$H200))^(1/3)*500/86400))</f>
        <v>0</v>
      </c>
      <c r="N200" s="30" t="s">
        <v>31</v>
      </c>
      <c r="O200" s="10">
        <f>IF((J200*$S$199*$H200)=0,0,((2.8/(J200*$S$199*$J200))^(1/3)*500/86400))</f>
        <v>0</v>
      </c>
      <c r="P200" s="113" t="s">
        <v>270</v>
      </c>
      <c r="R200" s="137" t="s">
        <v>221</v>
      </c>
      <c r="S200" s="137" t="s">
        <v>221</v>
      </c>
      <c r="T200" s="139" t="s">
        <v>78</v>
      </c>
      <c r="U200" s="139" t="s">
        <v>79</v>
      </c>
    </row>
    <row r="201" spans="2:21" ht="30" customHeight="1" x14ac:dyDescent="0.25">
      <c r="B201" s="17"/>
      <c r="C201" s="76" t="s">
        <v>15</v>
      </c>
      <c r="D201" s="77" t="s">
        <v>20</v>
      </c>
      <c r="E201" s="56" t="s">
        <v>224</v>
      </c>
      <c r="F201" s="56" t="s">
        <v>22</v>
      </c>
      <c r="G201" s="59" t="s">
        <v>223</v>
      </c>
      <c r="H201" s="26">
        <v>0.82499999999999996</v>
      </c>
      <c r="I201" s="27" t="s">
        <v>31</v>
      </c>
      <c r="J201" s="27">
        <v>0.875</v>
      </c>
      <c r="K201" s="21" t="str">
        <f t="shared" ref="K201:K204" si="123">ROUND((IF(H201&lt;100%,H201*$U$175+$T$175,$R$175)),0)&amp;" til "&amp;ROUND((IF(J201&lt;100%,J201*$U$175+$T$175,$R$175)),0)</f>
        <v>0 til 0</v>
      </c>
      <c r="L201" s="21" t="str">
        <f t="shared" ref="L201:L204" si="124">ROUND(H201*$S$199*$H201,0)&amp;" til "&amp;ROUND(J201*$S$199*$J201,0)</f>
        <v>0 til 0</v>
      </c>
      <c r="M201" s="29">
        <f t="shared" ref="M201:M204" si="125">IF((H201*$S$199*$H201)=0,0,((2.8/(H201*$S$199*$H201))^(1/3)*500/86400))</f>
        <v>0</v>
      </c>
      <c r="N201" s="29" t="s">
        <v>31</v>
      </c>
      <c r="O201" s="28">
        <f t="shared" ref="O201:O204" si="126">IF((J201*$S$199*$H201)=0,0,((2.8/(J201*$S$199*$J201))^(1/3)*500/86400))</f>
        <v>0</v>
      </c>
      <c r="P201" s="112" t="s">
        <v>244</v>
      </c>
      <c r="R201" s="138"/>
      <c r="S201" s="138"/>
      <c r="T201" s="140"/>
      <c r="U201" s="140"/>
    </row>
    <row r="202" spans="2:21" ht="15.75" x14ac:dyDescent="0.25">
      <c r="B202" s="2"/>
      <c r="C202" s="63" t="s">
        <v>16</v>
      </c>
      <c r="D202" s="64" t="s">
        <v>10</v>
      </c>
      <c r="E202" s="93" t="s">
        <v>213</v>
      </c>
      <c r="F202" s="81" t="s">
        <v>22</v>
      </c>
      <c r="G202" s="67">
        <v>22</v>
      </c>
      <c r="H202" s="7">
        <v>0.72499999999999998</v>
      </c>
      <c r="I202" s="25" t="s">
        <v>31</v>
      </c>
      <c r="J202" s="25">
        <v>0.77500000000000002</v>
      </c>
      <c r="K202" s="9" t="str">
        <f t="shared" si="123"/>
        <v>0 til 0</v>
      </c>
      <c r="L202" s="9" t="str">
        <f t="shared" si="124"/>
        <v>0 til 0</v>
      </c>
      <c r="M202" s="30">
        <f t="shared" si="125"/>
        <v>0</v>
      </c>
      <c r="N202" s="30" t="s">
        <v>31</v>
      </c>
      <c r="O202" s="10">
        <f t="shared" si="126"/>
        <v>0</v>
      </c>
      <c r="P202" s="113" t="s">
        <v>245</v>
      </c>
      <c r="R202" s="2"/>
      <c r="S202" s="34"/>
      <c r="T202" s="140"/>
      <c r="U202" s="140"/>
    </row>
    <row r="203" spans="2:21" ht="15.75" x14ac:dyDescent="0.25">
      <c r="B203" s="17"/>
      <c r="C203" s="76" t="s">
        <v>17</v>
      </c>
      <c r="D203" s="77" t="s">
        <v>20</v>
      </c>
      <c r="E203" s="56" t="s">
        <v>225</v>
      </c>
      <c r="F203" s="56" t="s">
        <v>22</v>
      </c>
      <c r="G203" s="59">
        <v>26</v>
      </c>
      <c r="H203" s="26">
        <v>0.85</v>
      </c>
      <c r="I203" s="27" t="s">
        <v>31</v>
      </c>
      <c r="J203" s="27">
        <v>0.9</v>
      </c>
      <c r="K203" s="21" t="str">
        <f t="shared" si="123"/>
        <v>0 til 0</v>
      </c>
      <c r="L203" s="21" t="str">
        <f t="shared" si="124"/>
        <v>0 til 0</v>
      </c>
      <c r="M203" s="29">
        <f t="shared" si="125"/>
        <v>0</v>
      </c>
      <c r="N203" s="29" t="s">
        <v>31</v>
      </c>
      <c r="O203" s="28">
        <f t="shared" si="126"/>
        <v>0</v>
      </c>
      <c r="P203" s="114" t="s">
        <v>246</v>
      </c>
      <c r="R203" s="2"/>
      <c r="S203" s="57"/>
      <c r="T203" s="140"/>
      <c r="U203" s="140"/>
    </row>
    <row r="204" spans="2:21" ht="15.75" x14ac:dyDescent="0.25">
      <c r="B204" s="2"/>
      <c r="C204" s="63" t="s">
        <v>18</v>
      </c>
      <c r="D204" s="65" t="s">
        <v>25</v>
      </c>
      <c r="E204" s="8"/>
      <c r="F204" s="8"/>
      <c r="G204" s="53"/>
      <c r="H204" s="7">
        <v>0.9</v>
      </c>
      <c r="I204" s="25" t="s">
        <v>31</v>
      </c>
      <c r="J204" s="25">
        <v>0.95</v>
      </c>
      <c r="K204" s="9" t="str">
        <f t="shared" si="123"/>
        <v>0 til 0</v>
      </c>
      <c r="L204" s="9" t="str">
        <f t="shared" si="124"/>
        <v>0 til 0</v>
      </c>
      <c r="M204" s="30">
        <f t="shared" si="125"/>
        <v>0</v>
      </c>
      <c r="N204" s="30" t="s">
        <v>31</v>
      </c>
      <c r="O204" s="10">
        <f t="shared" si="126"/>
        <v>0</v>
      </c>
      <c r="P204" s="115" t="s">
        <v>247</v>
      </c>
      <c r="R204" s="2"/>
      <c r="S204" s="2"/>
      <c r="T204" s="140"/>
      <c r="U204" s="140"/>
    </row>
    <row r="205" spans="2:21" ht="15.75" x14ac:dyDescent="0.25">
      <c r="B205" s="17"/>
      <c r="C205" s="76" t="s">
        <v>19</v>
      </c>
      <c r="D205" s="96" t="s">
        <v>126</v>
      </c>
      <c r="E205" s="78" t="s">
        <v>226</v>
      </c>
      <c r="F205" s="56" t="s">
        <v>22</v>
      </c>
      <c r="G205" s="59" t="s">
        <v>227</v>
      </c>
      <c r="H205" s="26">
        <v>0.77500000000000002</v>
      </c>
      <c r="I205" s="27" t="s">
        <v>31</v>
      </c>
      <c r="J205" s="27">
        <v>0.85</v>
      </c>
      <c r="K205" s="21" t="str">
        <f t="shared" ref="K205:K206" si="127">ROUND((IF(H205&lt;100%,H205*$U$5+$T$5,$R$5)),0)&amp;" til "&amp;ROUND((IF(J205&lt;100%,J205*$U$5+$T$5,$R$5)),0)</f>
        <v>0 til 0</v>
      </c>
      <c r="L205" s="21" t="str">
        <f t="shared" ref="L205:L206" si="128">ROUND(H205*$S$5*$H205,0)&amp;" til "&amp;ROUND(J205*$S$5*$J205,0)</f>
        <v>0 til 0</v>
      </c>
      <c r="M205" s="29">
        <f t="shared" ref="M205:M206" si="129">IF((H205*$S$5*$H205)=0,0,((2.8/(H205*$S$5*$H205))^(1/3)*500/86400))</f>
        <v>0</v>
      </c>
      <c r="N205" s="29" t="s">
        <v>31</v>
      </c>
      <c r="O205" s="28">
        <f t="shared" ref="O205:O206" si="130">IF((J205*$S$5*$H205)=0,0,((2.8/(J205*$S$5*$J205))^(1/3)*500/86400))</f>
        <v>0</v>
      </c>
      <c r="P205" s="114" t="s">
        <v>248</v>
      </c>
      <c r="R205" s="2"/>
      <c r="S205" s="2"/>
      <c r="T205" s="141"/>
      <c r="U205" s="141"/>
    </row>
    <row r="206" spans="2:21" ht="15.75" x14ac:dyDescent="0.25">
      <c r="B206" s="82"/>
      <c r="C206" s="98" t="s">
        <v>24</v>
      </c>
      <c r="D206" s="68" t="s">
        <v>10</v>
      </c>
      <c r="E206" s="99" t="s">
        <v>228</v>
      </c>
      <c r="F206" s="61" t="s">
        <v>22</v>
      </c>
      <c r="G206" s="100" t="s">
        <v>229</v>
      </c>
      <c r="H206" s="74">
        <v>0.7</v>
      </c>
      <c r="I206" s="54" t="s">
        <v>31</v>
      </c>
      <c r="J206" s="54">
        <v>0.77500000000000002</v>
      </c>
      <c r="K206" s="15" t="str">
        <f t="shared" si="127"/>
        <v>0 til 0</v>
      </c>
      <c r="L206" s="15" t="str">
        <f t="shared" si="128"/>
        <v>0 til 0</v>
      </c>
      <c r="M206" s="55">
        <f t="shared" si="129"/>
        <v>0</v>
      </c>
      <c r="N206" s="55" t="s">
        <v>31</v>
      </c>
      <c r="O206" s="31">
        <f t="shared" si="130"/>
        <v>0</v>
      </c>
      <c r="P206" s="116" t="s">
        <v>249</v>
      </c>
    </row>
    <row r="207" spans="2:21" ht="15.75" x14ac:dyDescent="0.25">
      <c r="B207" s="62" t="s">
        <v>115</v>
      </c>
      <c r="C207" s="92" t="s">
        <v>5</v>
      </c>
      <c r="D207" s="86" t="s">
        <v>10</v>
      </c>
      <c r="E207" s="80" t="s">
        <v>222</v>
      </c>
      <c r="F207" s="80" t="s">
        <v>23</v>
      </c>
      <c r="G207" s="85" t="s">
        <v>146</v>
      </c>
      <c r="H207" s="7">
        <v>0.65</v>
      </c>
      <c r="I207" s="25" t="s">
        <v>31</v>
      </c>
      <c r="J207" s="25">
        <v>0.75</v>
      </c>
      <c r="K207" s="9" t="str">
        <f>ROUND((IF(H207&lt;100%,H207*$U$175+$T$175,$R$175)),0)&amp;" til "&amp;ROUND((IF(J207&lt;100%,J207*$U$175+$T$175,$R$175)),0)</f>
        <v>0 til 0</v>
      </c>
      <c r="L207" s="9" t="str">
        <f>ROUND(H207*$S$199*$H207,0)&amp;" til "&amp;ROUND(J207*$S$199*$J207,0)</f>
        <v>0 til 0</v>
      </c>
      <c r="M207" s="30">
        <f>IF((H207*$S$199*$H207)=0,0,((2.8/(H207*$S$199*$H207))^(1/3)*500/86400))</f>
        <v>0</v>
      </c>
      <c r="N207" s="30" t="s">
        <v>31</v>
      </c>
      <c r="O207" s="10">
        <f>IF((J207*$S$199*$H207)=0,0,((2.8/(J207*$S$199*$J207))^(1/3)*500/86400))</f>
        <v>0</v>
      </c>
      <c r="P207" s="113" t="s">
        <v>250</v>
      </c>
    </row>
    <row r="208" spans="2:21" ht="15.75" x14ac:dyDescent="0.25">
      <c r="B208" s="17"/>
      <c r="C208" s="76" t="s">
        <v>15</v>
      </c>
      <c r="D208" s="77" t="s">
        <v>20</v>
      </c>
      <c r="E208" s="56" t="s">
        <v>224</v>
      </c>
      <c r="F208" s="56" t="s">
        <v>141</v>
      </c>
      <c r="G208" s="59" t="s">
        <v>223</v>
      </c>
      <c r="H208" s="26">
        <v>0.82499999999999996</v>
      </c>
      <c r="I208" s="27" t="s">
        <v>31</v>
      </c>
      <c r="J208" s="27">
        <v>0.875</v>
      </c>
      <c r="K208" s="21" t="str">
        <f t="shared" ref="K208:K211" si="131">ROUND((IF(H208&lt;100%,H208*$U$175+$T$175,$R$175)),0)&amp;" til "&amp;ROUND((IF(J208&lt;100%,J208*$U$175+$T$175,$R$175)),0)</f>
        <v>0 til 0</v>
      </c>
      <c r="L208" s="21" t="str">
        <f t="shared" ref="L208:L211" si="132">ROUND(H208*$S$199*$H208,0)&amp;" til "&amp;ROUND(J208*$S$199*$J208,0)</f>
        <v>0 til 0</v>
      </c>
      <c r="M208" s="29">
        <f t="shared" ref="M208:M211" si="133">IF((H208*$S$199*$H208)=0,0,((2.8/(H208*$S$199*$H208))^(1/3)*500/86400))</f>
        <v>0</v>
      </c>
      <c r="N208" s="29" t="s">
        <v>31</v>
      </c>
      <c r="O208" s="28">
        <f t="shared" ref="O208:O211" si="134">IF((J208*$S$199*$H208)=0,0,((2.8/(J208*$S$199*$J208))^(1/3)*500/86400))</f>
        <v>0</v>
      </c>
      <c r="P208" s="112" t="s">
        <v>251</v>
      </c>
    </row>
    <row r="209" spans="2:20" ht="15.75" x14ac:dyDescent="0.25">
      <c r="B209" s="2"/>
      <c r="C209" s="63" t="s">
        <v>16</v>
      </c>
      <c r="D209" s="64" t="s">
        <v>10</v>
      </c>
      <c r="E209" s="93" t="s">
        <v>213</v>
      </c>
      <c r="F209" s="81" t="s">
        <v>22</v>
      </c>
      <c r="G209" s="67">
        <v>22</v>
      </c>
      <c r="H209" s="7">
        <v>0.72499999999999998</v>
      </c>
      <c r="I209" s="25" t="s">
        <v>31</v>
      </c>
      <c r="J209" s="25">
        <v>0.77500000000000002</v>
      </c>
      <c r="K209" s="9" t="str">
        <f t="shared" si="131"/>
        <v>0 til 0</v>
      </c>
      <c r="L209" s="9" t="str">
        <f t="shared" si="132"/>
        <v>0 til 0</v>
      </c>
      <c r="M209" s="30">
        <f t="shared" si="133"/>
        <v>0</v>
      </c>
      <c r="N209" s="30" t="s">
        <v>31</v>
      </c>
      <c r="O209" s="10">
        <f t="shared" si="134"/>
        <v>0</v>
      </c>
      <c r="P209" s="115" t="s">
        <v>252</v>
      </c>
    </row>
    <row r="210" spans="2:20" ht="15.75" x14ac:dyDescent="0.25">
      <c r="B210" s="17"/>
      <c r="C210" s="76" t="s">
        <v>17</v>
      </c>
      <c r="D210" s="77" t="s">
        <v>20</v>
      </c>
      <c r="E210" s="56" t="s">
        <v>225</v>
      </c>
      <c r="F210" s="56" t="s">
        <v>22</v>
      </c>
      <c r="G210" s="59">
        <v>26</v>
      </c>
      <c r="H210" s="26">
        <v>0.82499999999999996</v>
      </c>
      <c r="I210" s="27" t="s">
        <v>31</v>
      </c>
      <c r="J210" s="27">
        <v>0.9</v>
      </c>
      <c r="K210" s="21" t="str">
        <f t="shared" si="131"/>
        <v>0 til 0</v>
      </c>
      <c r="L210" s="21" t="str">
        <f t="shared" si="132"/>
        <v>0 til 0</v>
      </c>
      <c r="M210" s="29">
        <f t="shared" si="133"/>
        <v>0</v>
      </c>
      <c r="N210" s="29" t="s">
        <v>31</v>
      </c>
      <c r="O210" s="28">
        <f t="shared" si="134"/>
        <v>0</v>
      </c>
      <c r="P210" s="117" t="s">
        <v>253</v>
      </c>
    </row>
    <row r="211" spans="2:20" ht="15.75" x14ac:dyDescent="0.25">
      <c r="B211" s="2"/>
      <c r="C211" s="63" t="s">
        <v>18</v>
      </c>
      <c r="D211" s="65" t="s">
        <v>25</v>
      </c>
      <c r="E211" s="8"/>
      <c r="F211" s="8"/>
      <c r="G211" s="53"/>
      <c r="H211" s="7">
        <v>0.9</v>
      </c>
      <c r="I211" s="25" t="s">
        <v>31</v>
      </c>
      <c r="J211" s="25">
        <v>0.95</v>
      </c>
      <c r="K211" s="9" t="str">
        <f t="shared" si="131"/>
        <v>0 til 0</v>
      </c>
      <c r="L211" s="9" t="str">
        <f t="shared" si="132"/>
        <v>0 til 0</v>
      </c>
      <c r="M211" s="30">
        <f t="shared" si="133"/>
        <v>0</v>
      </c>
      <c r="N211" s="30" t="s">
        <v>31</v>
      </c>
      <c r="O211" s="10">
        <f t="shared" si="134"/>
        <v>0</v>
      </c>
      <c r="P211" s="115" t="s">
        <v>254</v>
      </c>
    </row>
    <row r="212" spans="2:20" ht="15.75" x14ac:dyDescent="0.25">
      <c r="B212" s="17"/>
      <c r="C212" s="76" t="s">
        <v>19</v>
      </c>
      <c r="D212" s="96" t="s">
        <v>126</v>
      </c>
      <c r="E212" s="78" t="s">
        <v>226</v>
      </c>
      <c r="F212" s="56" t="s">
        <v>22</v>
      </c>
      <c r="G212" s="59" t="s">
        <v>232</v>
      </c>
      <c r="H212" s="26">
        <v>0.75</v>
      </c>
      <c r="I212" s="27" t="s">
        <v>31</v>
      </c>
      <c r="J212" s="27">
        <v>0.85</v>
      </c>
      <c r="K212" s="21" t="str">
        <f t="shared" ref="K212:K213" si="135">ROUND((IF(H212&lt;100%,H212*$U$5+$T$5,$R$5)),0)&amp;" til "&amp;ROUND((IF(J212&lt;100%,J212*$U$5+$T$5,$R$5)),0)</f>
        <v>0 til 0</v>
      </c>
      <c r="L212" s="21" t="str">
        <f t="shared" ref="L212:L213" si="136">ROUND(H212*$S$5*$H212,0)&amp;" til "&amp;ROUND(J212*$S$5*$J212,0)</f>
        <v>0 til 0</v>
      </c>
      <c r="M212" s="29">
        <f t="shared" ref="M212:M213" si="137">IF((H212*$S$5*$H212)=0,0,((2.8/(H212*$S$5*$H212))^(1/3)*500/86400))</f>
        <v>0</v>
      </c>
      <c r="N212" s="29" t="s">
        <v>31</v>
      </c>
      <c r="O212" s="28">
        <f t="shared" ref="O212:O213" si="138">IF((J212*$S$5*$H212)=0,0,((2.8/(J212*$S$5*$J212))^(1/3)*500/86400))</f>
        <v>0</v>
      </c>
      <c r="P212" s="112" t="s">
        <v>255</v>
      </c>
    </row>
    <row r="213" spans="2:20" ht="15.75" x14ac:dyDescent="0.25">
      <c r="B213" s="2"/>
      <c r="C213" s="98" t="s">
        <v>24</v>
      </c>
      <c r="D213" s="68" t="s">
        <v>10</v>
      </c>
      <c r="E213" s="99" t="s">
        <v>228</v>
      </c>
      <c r="F213" s="61" t="s">
        <v>22</v>
      </c>
      <c r="G213" s="100" t="s">
        <v>229</v>
      </c>
      <c r="H213" s="74">
        <v>0.7</v>
      </c>
      <c r="I213" s="54" t="s">
        <v>31</v>
      </c>
      <c r="J213" s="54">
        <v>0.77500000000000002</v>
      </c>
      <c r="K213" s="15" t="str">
        <f t="shared" si="135"/>
        <v>0 til 0</v>
      </c>
      <c r="L213" s="15" t="str">
        <f t="shared" si="136"/>
        <v>0 til 0</v>
      </c>
      <c r="M213" s="55">
        <f t="shared" si="137"/>
        <v>0</v>
      </c>
      <c r="N213" s="55" t="s">
        <v>31</v>
      </c>
      <c r="O213" s="31">
        <f t="shared" si="138"/>
        <v>0</v>
      </c>
      <c r="P213" s="118" t="s">
        <v>248</v>
      </c>
    </row>
    <row r="214" spans="2:20" ht="15.75" x14ac:dyDescent="0.25">
      <c r="B214" s="62" t="s">
        <v>116</v>
      </c>
      <c r="C214" s="63" t="s">
        <v>5</v>
      </c>
      <c r="D214" s="66" t="s">
        <v>234</v>
      </c>
      <c r="E214" s="8" t="s">
        <v>231</v>
      </c>
      <c r="F214" s="8" t="s">
        <v>22</v>
      </c>
      <c r="G214" s="53" t="s">
        <v>151</v>
      </c>
      <c r="H214" s="7">
        <v>0.65</v>
      </c>
      <c r="I214" s="25" t="s">
        <v>31</v>
      </c>
      <c r="J214" s="25">
        <v>0.75</v>
      </c>
      <c r="K214" s="9" t="str">
        <f>ROUND((IF(H214&lt;100%,H214*$U$175+$T$175,$R$175)),0)&amp;" til "&amp;ROUND((IF(J214&lt;100%,J214*$U$175+$T$175,$R$175)),0)</f>
        <v>0 til 0</v>
      </c>
      <c r="L214" s="9" t="str">
        <f>ROUND(H214*$S$199*$H214,0)&amp;" til "&amp;ROUND(J214*$S$199*$J214,0)</f>
        <v>0 til 0</v>
      </c>
      <c r="M214" s="30">
        <f>IF((H214*$S$199*$H214)=0,0,((2.8/(H214*$S$199*$H214))^(1/3)*500/86400))</f>
        <v>0</v>
      </c>
      <c r="N214" s="30" t="s">
        <v>31</v>
      </c>
      <c r="O214" s="10">
        <f>IF((J214*$S$199*$H214)=0,0,((2.8/(J214*$S$199*$J214))^(1/3)*500/86400))</f>
        <v>0</v>
      </c>
      <c r="P214" s="113" t="s">
        <v>256</v>
      </c>
      <c r="T214" s="95"/>
    </row>
    <row r="215" spans="2:20" ht="15.75" x14ac:dyDescent="0.25">
      <c r="B215" s="17"/>
      <c r="C215" s="76" t="s">
        <v>15</v>
      </c>
      <c r="D215" s="77" t="s">
        <v>20</v>
      </c>
      <c r="E215" s="56" t="s">
        <v>233</v>
      </c>
      <c r="F215" s="56" t="s">
        <v>141</v>
      </c>
      <c r="G215" s="59" t="s">
        <v>223</v>
      </c>
      <c r="H215" s="26">
        <v>0.82499999999999996</v>
      </c>
      <c r="I215" s="27" t="s">
        <v>31</v>
      </c>
      <c r="J215" s="27">
        <v>0.88500000000000001</v>
      </c>
      <c r="K215" s="21" t="str">
        <f t="shared" ref="K215:K218" si="139">ROUND((IF(H215&lt;100%,H215*$U$175+$T$175,$R$175)),0)&amp;" til "&amp;ROUND((IF(J215&lt;100%,J215*$U$175+$T$175,$R$175)),0)</f>
        <v>0 til 0</v>
      </c>
      <c r="L215" s="21" t="str">
        <f t="shared" ref="L215:L218" si="140">ROUND(H215*$S$199*$H215,0)&amp;" til "&amp;ROUND(J215*$S$199*$J215,0)</f>
        <v>0 til 0</v>
      </c>
      <c r="M215" s="29">
        <f t="shared" ref="M215:M218" si="141">IF((H215*$S$199*$H215)=0,0,((2.8/(H215*$S$199*$H215))^(1/3)*500/86400))</f>
        <v>0</v>
      </c>
      <c r="N215" s="29" t="s">
        <v>31</v>
      </c>
      <c r="O215" s="28">
        <f t="shared" ref="O215:O218" si="142">IF((J215*$S$199*$H215)=0,0,((2.8/(J215*$S$199*$J215))^(1/3)*500/86400))</f>
        <v>0</v>
      </c>
      <c r="P215" s="112" t="s">
        <v>257</v>
      </c>
      <c r="T215" s="95"/>
    </row>
    <row r="216" spans="2:20" ht="15.75" x14ac:dyDescent="0.25">
      <c r="B216" s="2"/>
      <c r="C216" s="63" t="s">
        <v>16</v>
      </c>
      <c r="D216" s="64" t="s">
        <v>10</v>
      </c>
      <c r="E216" s="93" t="s">
        <v>160</v>
      </c>
      <c r="F216" s="81" t="s">
        <v>22</v>
      </c>
      <c r="G216" s="67">
        <v>22</v>
      </c>
      <c r="H216" s="7">
        <v>0.72499999999999998</v>
      </c>
      <c r="I216" s="25" t="s">
        <v>31</v>
      </c>
      <c r="J216" s="25">
        <v>0.77500000000000002</v>
      </c>
      <c r="K216" s="9" t="str">
        <f t="shared" si="139"/>
        <v>0 til 0</v>
      </c>
      <c r="L216" s="9" t="str">
        <f t="shared" si="140"/>
        <v>0 til 0</v>
      </c>
      <c r="M216" s="30">
        <f t="shared" si="141"/>
        <v>0</v>
      </c>
      <c r="N216" s="30" t="s">
        <v>31</v>
      </c>
      <c r="O216" s="10">
        <f t="shared" si="142"/>
        <v>0</v>
      </c>
      <c r="P216" s="119" t="s">
        <v>251</v>
      </c>
      <c r="T216" s="95"/>
    </row>
    <row r="217" spans="2:20" ht="15.75" x14ac:dyDescent="0.25">
      <c r="B217" s="17"/>
      <c r="C217" s="76" t="s">
        <v>17</v>
      </c>
      <c r="D217" s="77" t="s">
        <v>20</v>
      </c>
      <c r="E217" s="56" t="s">
        <v>235</v>
      </c>
      <c r="F217" s="56" t="s">
        <v>22</v>
      </c>
      <c r="G217" s="59">
        <v>26</v>
      </c>
      <c r="H217" s="26">
        <v>0.8</v>
      </c>
      <c r="I217" s="27" t="s">
        <v>31</v>
      </c>
      <c r="J217" s="27">
        <v>0.9</v>
      </c>
      <c r="K217" s="21" t="str">
        <f t="shared" si="139"/>
        <v>0 til 0</v>
      </c>
      <c r="L217" s="21" t="str">
        <f t="shared" si="140"/>
        <v>0 til 0</v>
      </c>
      <c r="M217" s="29">
        <f t="shared" si="141"/>
        <v>0</v>
      </c>
      <c r="N217" s="29" t="s">
        <v>31</v>
      </c>
      <c r="O217" s="28">
        <f t="shared" si="142"/>
        <v>0</v>
      </c>
      <c r="P217" s="123" t="s">
        <v>268</v>
      </c>
      <c r="T217" s="95"/>
    </row>
    <row r="218" spans="2:20" ht="15.75" x14ac:dyDescent="0.25">
      <c r="B218" s="2"/>
      <c r="C218" s="63" t="s">
        <v>18</v>
      </c>
      <c r="D218" s="65" t="s">
        <v>25</v>
      </c>
      <c r="E218" s="8"/>
      <c r="F218" s="8"/>
      <c r="G218" s="53"/>
      <c r="H218" s="7">
        <v>0.9</v>
      </c>
      <c r="I218" s="25" t="s">
        <v>31</v>
      </c>
      <c r="J218" s="25">
        <v>0.95</v>
      </c>
      <c r="K218" s="9" t="str">
        <f t="shared" si="139"/>
        <v>0 til 0</v>
      </c>
      <c r="L218" s="9" t="str">
        <f t="shared" si="140"/>
        <v>0 til 0</v>
      </c>
      <c r="M218" s="30">
        <f t="shared" si="141"/>
        <v>0</v>
      </c>
      <c r="N218" s="30" t="s">
        <v>31</v>
      </c>
      <c r="O218" s="10">
        <f t="shared" si="142"/>
        <v>0</v>
      </c>
      <c r="P218" s="124" t="s">
        <v>269</v>
      </c>
    </row>
    <row r="219" spans="2:20" ht="15.75" x14ac:dyDescent="0.25">
      <c r="B219" s="17"/>
      <c r="C219" s="76" t="s">
        <v>19</v>
      </c>
      <c r="D219" s="96" t="s">
        <v>126</v>
      </c>
      <c r="E219" s="78" t="s">
        <v>226</v>
      </c>
      <c r="F219" s="56" t="s">
        <v>22</v>
      </c>
      <c r="G219" s="59" t="s">
        <v>237</v>
      </c>
      <c r="H219" s="26">
        <v>0.77500000000000002</v>
      </c>
      <c r="I219" s="27" t="s">
        <v>31</v>
      </c>
      <c r="J219" s="27">
        <v>0.85</v>
      </c>
      <c r="K219" s="21" t="str">
        <f t="shared" ref="K219:K220" si="143">ROUND((IF(H219&lt;100%,H219*$U$5+$T$5,$R$5)),0)&amp;" til "&amp;ROUND((IF(J219&lt;100%,J219*$U$5+$T$5,$R$5)),0)</f>
        <v>0 til 0</v>
      </c>
      <c r="L219" s="21" t="str">
        <f t="shared" ref="L219:L220" si="144">ROUND(H219*$S$5*$H219,0)&amp;" til "&amp;ROUND(J219*$S$5*$J219,0)</f>
        <v>0 til 0</v>
      </c>
      <c r="M219" s="29">
        <f t="shared" ref="M219:M220" si="145">IF((H219*$S$5*$H219)=0,0,((2.8/(H219*$S$5*$H219))^(1/3)*500/86400))</f>
        <v>0</v>
      </c>
      <c r="N219" s="29" t="s">
        <v>31</v>
      </c>
      <c r="O219" s="28">
        <f t="shared" ref="O219:O220" si="146">IF((J219*$S$5*$H219)=0,0,((2.8/(J219*$S$5*$J219))^(1/3)*500/86400))</f>
        <v>0</v>
      </c>
      <c r="P219" s="126" t="s">
        <v>248</v>
      </c>
    </row>
    <row r="220" spans="2:20" ht="15.75" x14ac:dyDescent="0.25">
      <c r="B220" s="82"/>
      <c r="C220" s="98" t="s">
        <v>24</v>
      </c>
      <c r="D220" s="68" t="s">
        <v>10</v>
      </c>
      <c r="E220" s="99" t="s">
        <v>236</v>
      </c>
      <c r="F220" s="61" t="s">
        <v>22</v>
      </c>
      <c r="G220" s="100" t="s">
        <v>229</v>
      </c>
      <c r="H220" s="74">
        <v>0.7</v>
      </c>
      <c r="I220" s="54" t="s">
        <v>31</v>
      </c>
      <c r="J220" s="54">
        <v>0.77500000000000002</v>
      </c>
      <c r="K220" s="15" t="str">
        <f t="shared" si="143"/>
        <v>0 til 0</v>
      </c>
      <c r="L220" s="15" t="str">
        <f t="shared" si="144"/>
        <v>0 til 0</v>
      </c>
      <c r="M220" s="55">
        <f t="shared" si="145"/>
        <v>0</v>
      </c>
      <c r="N220" s="55" t="s">
        <v>31</v>
      </c>
      <c r="O220" s="31">
        <f t="shared" si="146"/>
        <v>0</v>
      </c>
      <c r="P220" s="122" t="s">
        <v>258</v>
      </c>
    </row>
    <row r="221" spans="2:20" ht="15.75" x14ac:dyDescent="0.25">
      <c r="B221" s="62" t="s">
        <v>116</v>
      </c>
      <c r="C221" s="92" t="s">
        <v>5</v>
      </c>
      <c r="D221" s="86" t="s">
        <v>234</v>
      </c>
      <c r="E221" s="80" t="s">
        <v>231</v>
      </c>
      <c r="F221" s="80" t="s">
        <v>22</v>
      </c>
      <c r="G221" s="85" t="s">
        <v>151</v>
      </c>
      <c r="H221" s="69">
        <v>0.65</v>
      </c>
      <c r="I221" s="70" t="s">
        <v>31</v>
      </c>
      <c r="J221" s="70">
        <v>0.75</v>
      </c>
      <c r="K221" s="71" t="str">
        <f>ROUND((IF(H221&lt;100%,H221*$U$175+$T$175,$R$175)),0)&amp;" til "&amp;ROUND((IF(J221&lt;100%,J221*$U$175+$T$175,$R$175)),0)</f>
        <v>0 til 0</v>
      </c>
      <c r="L221" s="71" t="str">
        <f>ROUND(H221*$S$199*$H221,0)&amp;" til "&amp;ROUND(J221*$S$199*$J221,0)</f>
        <v>0 til 0</v>
      </c>
      <c r="M221" s="72">
        <f>IF((H221*$S$199*$H221)=0,0,((2.8/(H221*$S$199*$H221))^(1/3)*500/86400))</f>
        <v>0</v>
      </c>
      <c r="N221" s="72" t="s">
        <v>31</v>
      </c>
      <c r="O221" s="73">
        <f>IF((J221*$S$199*$H221)=0,0,((2.8/(J221*$S$199*$J221))^(1/3)*500/86400))</f>
        <v>0</v>
      </c>
      <c r="P221" s="115" t="s">
        <v>259</v>
      </c>
    </row>
    <row r="222" spans="2:20" ht="15.75" x14ac:dyDescent="0.25">
      <c r="B222" s="17"/>
      <c r="C222" s="76" t="s">
        <v>15</v>
      </c>
      <c r="D222" s="77" t="s">
        <v>20</v>
      </c>
      <c r="E222" s="56" t="s">
        <v>241</v>
      </c>
      <c r="F222" s="56" t="s">
        <v>141</v>
      </c>
      <c r="G222" s="59" t="s">
        <v>121</v>
      </c>
      <c r="H222" s="26">
        <v>0.82499999999999996</v>
      </c>
      <c r="I222" s="27" t="s">
        <v>31</v>
      </c>
      <c r="J222" s="27">
        <v>0.88500000000000001</v>
      </c>
      <c r="K222" s="21" t="str">
        <f t="shared" ref="K222:K225" si="147">ROUND((IF(H222&lt;100%,H222*$U$175+$T$175,$R$175)),0)&amp;" til "&amp;ROUND((IF(J222&lt;100%,J222*$U$175+$T$175,$R$175)),0)</f>
        <v>0 til 0</v>
      </c>
      <c r="L222" s="21" t="str">
        <f t="shared" ref="L222:L225" si="148">ROUND(H222*$S$199*$H222,0)&amp;" til "&amp;ROUND(J222*$S$199*$J222,0)</f>
        <v>0 til 0</v>
      </c>
      <c r="M222" s="29">
        <f t="shared" ref="M222:M225" si="149">IF((H222*$S$199*$H222)=0,0,((2.8/(H222*$S$199*$H222))^(1/3)*500/86400))</f>
        <v>0</v>
      </c>
      <c r="N222" s="29" t="s">
        <v>31</v>
      </c>
      <c r="O222" s="28">
        <f t="shared" ref="O222:O225" si="150">IF((J222*$S$199*$H222)=0,0,((2.8/(J222*$S$199*$J222))^(1/3)*500/86400))</f>
        <v>0</v>
      </c>
      <c r="P222" s="120" t="s">
        <v>248</v>
      </c>
    </row>
    <row r="223" spans="2:20" ht="15.75" x14ac:dyDescent="0.25">
      <c r="B223" s="2"/>
      <c r="C223" s="63" t="s">
        <v>16</v>
      </c>
      <c r="D223" s="64" t="s">
        <v>10</v>
      </c>
      <c r="E223" s="93" t="s">
        <v>238</v>
      </c>
      <c r="F223" s="81" t="s">
        <v>22</v>
      </c>
      <c r="G223" s="67">
        <v>22</v>
      </c>
      <c r="H223" s="7">
        <v>0.72499999999999998</v>
      </c>
      <c r="I223" s="25" t="s">
        <v>31</v>
      </c>
      <c r="J223" s="25">
        <v>0.77500000000000002</v>
      </c>
      <c r="K223" s="9" t="str">
        <f t="shared" si="147"/>
        <v>0 til 0</v>
      </c>
      <c r="L223" s="9" t="str">
        <f t="shared" si="148"/>
        <v>0 til 0</v>
      </c>
      <c r="M223" s="30">
        <f t="shared" si="149"/>
        <v>0</v>
      </c>
      <c r="N223" s="30" t="s">
        <v>31</v>
      </c>
      <c r="O223" s="10">
        <f t="shared" si="150"/>
        <v>0</v>
      </c>
      <c r="P223" s="121" t="s">
        <v>253</v>
      </c>
    </row>
    <row r="224" spans="2:20" ht="15.75" x14ac:dyDescent="0.25">
      <c r="B224" s="17"/>
      <c r="C224" s="76" t="s">
        <v>17</v>
      </c>
      <c r="D224" s="77" t="s">
        <v>20</v>
      </c>
      <c r="E224" s="56" t="s">
        <v>239</v>
      </c>
      <c r="F224" s="56" t="s">
        <v>23</v>
      </c>
      <c r="G224" s="59" t="s">
        <v>121</v>
      </c>
      <c r="H224" s="26">
        <v>0.8</v>
      </c>
      <c r="I224" s="27" t="s">
        <v>31</v>
      </c>
      <c r="J224" s="27">
        <v>0.9</v>
      </c>
      <c r="K224" s="21" t="str">
        <f t="shared" si="147"/>
        <v>0 til 0</v>
      </c>
      <c r="L224" s="21" t="str">
        <f t="shared" si="148"/>
        <v>0 til 0</v>
      </c>
      <c r="M224" s="29">
        <f t="shared" si="149"/>
        <v>0</v>
      </c>
      <c r="N224" s="29" t="s">
        <v>31</v>
      </c>
      <c r="O224" s="28">
        <f t="shared" si="150"/>
        <v>0</v>
      </c>
      <c r="P224" s="117" t="s">
        <v>260</v>
      </c>
    </row>
    <row r="225" spans="2:16" ht="15.75" x14ac:dyDescent="0.25">
      <c r="B225" s="2"/>
      <c r="C225" s="63" t="s">
        <v>18</v>
      </c>
      <c r="D225" s="65" t="s">
        <v>25</v>
      </c>
      <c r="E225" s="8"/>
      <c r="F225" s="8"/>
      <c r="G225" s="53"/>
      <c r="H225" s="7">
        <v>0.9</v>
      </c>
      <c r="I225" s="25" t="s">
        <v>31</v>
      </c>
      <c r="J225" s="25">
        <v>0.95</v>
      </c>
      <c r="K225" s="9" t="str">
        <f t="shared" si="147"/>
        <v>0 til 0</v>
      </c>
      <c r="L225" s="9" t="str">
        <f t="shared" si="148"/>
        <v>0 til 0</v>
      </c>
      <c r="M225" s="30">
        <f t="shared" si="149"/>
        <v>0</v>
      </c>
      <c r="N225" s="30" t="s">
        <v>31</v>
      </c>
      <c r="O225" s="10">
        <f t="shared" si="150"/>
        <v>0</v>
      </c>
      <c r="P225" s="121" t="s">
        <v>261</v>
      </c>
    </row>
    <row r="226" spans="2:16" ht="15.75" x14ac:dyDescent="0.25">
      <c r="B226" s="17"/>
      <c r="C226" s="76" t="s">
        <v>19</v>
      </c>
      <c r="D226" s="96" t="s">
        <v>120</v>
      </c>
      <c r="E226" s="78" t="s">
        <v>226</v>
      </c>
      <c r="F226" s="56" t="s">
        <v>22</v>
      </c>
      <c r="G226" s="59" t="s">
        <v>240</v>
      </c>
      <c r="H226" s="26">
        <v>0.77500000000000002</v>
      </c>
      <c r="I226" s="27" t="s">
        <v>31</v>
      </c>
      <c r="J226" s="27">
        <v>0.85</v>
      </c>
      <c r="K226" s="21" t="str">
        <f t="shared" ref="K226:K227" si="151">ROUND((IF(H226&lt;100%,H226*$U$5+$T$5,$R$5)),0)&amp;" til "&amp;ROUND((IF(J226&lt;100%,J226*$U$5+$T$5,$R$5)),0)</f>
        <v>0 til 0</v>
      </c>
      <c r="L226" s="21" t="str">
        <f t="shared" ref="L226:L227" si="152">ROUND(H226*$S$5*$H226,0)&amp;" til "&amp;ROUND(J226*$S$5*$J226,0)</f>
        <v>0 til 0</v>
      </c>
      <c r="M226" s="29">
        <f t="shared" ref="M226:M227" si="153">IF((H226*$S$5*$H226)=0,0,((2.8/(H226*$S$5*$H226))^(1/3)*500/86400))</f>
        <v>0</v>
      </c>
      <c r="N226" s="29" t="s">
        <v>31</v>
      </c>
      <c r="O226" s="28">
        <f t="shared" ref="O226:O227" si="154">IF((J226*$S$5*$H226)=0,0,((2.8/(J226*$S$5*$J226))^(1/3)*500/86400))</f>
        <v>0</v>
      </c>
      <c r="P226" s="117" t="s">
        <v>262</v>
      </c>
    </row>
    <row r="227" spans="2:16" ht="15.75" x14ac:dyDescent="0.25">
      <c r="B227" s="82"/>
      <c r="C227" s="98" t="s">
        <v>24</v>
      </c>
      <c r="D227" s="68" t="s">
        <v>10</v>
      </c>
      <c r="E227" s="99" t="s">
        <v>236</v>
      </c>
      <c r="F227" s="61" t="s">
        <v>22</v>
      </c>
      <c r="G227" s="100" t="s">
        <v>229</v>
      </c>
      <c r="H227" s="74">
        <v>0.7</v>
      </c>
      <c r="I227" s="54" t="s">
        <v>31</v>
      </c>
      <c r="J227" s="54">
        <v>0.77500000000000002</v>
      </c>
      <c r="K227" s="15" t="str">
        <f t="shared" si="151"/>
        <v>0 til 0</v>
      </c>
      <c r="L227" s="15" t="str">
        <f t="shared" si="152"/>
        <v>0 til 0</v>
      </c>
      <c r="M227" s="55">
        <f t="shared" si="153"/>
        <v>0</v>
      </c>
      <c r="N227" s="55" t="s">
        <v>31</v>
      </c>
      <c r="O227" s="31">
        <f t="shared" si="154"/>
        <v>0</v>
      </c>
      <c r="P227" s="125" t="s">
        <v>271</v>
      </c>
    </row>
    <row r="228" spans="2:16" ht="15.75" x14ac:dyDescent="0.25">
      <c r="B228" s="62" t="s">
        <v>117</v>
      </c>
      <c r="C228" s="92" t="s">
        <v>5</v>
      </c>
      <c r="D228" s="86" t="s">
        <v>234</v>
      </c>
      <c r="E228" s="80" t="s">
        <v>231</v>
      </c>
      <c r="F228" s="80" t="s">
        <v>22</v>
      </c>
      <c r="G228" s="85" t="s">
        <v>151</v>
      </c>
      <c r="H228" s="69">
        <v>0.65</v>
      </c>
      <c r="I228" s="70" t="s">
        <v>31</v>
      </c>
      <c r="J228" s="70">
        <v>0.75</v>
      </c>
      <c r="K228" s="71" t="str">
        <f>ROUND((IF(H228&lt;100%,H228*$U$175+$T$175,$R$175)),0)&amp;" til "&amp;ROUND((IF(J228&lt;100%,J228*$U$175+$T$175,$R$175)),0)</f>
        <v>0 til 0</v>
      </c>
      <c r="L228" s="71" t="str">
        <f>ROUND(H228*$S$199*$H228,0)&amp;" til "&amp;ROUND(J228*$S$199*$J228,0)</f>
        <v>0 til 0</v>
      </c>
      <c r="M228" s="72">
        <f>IF((H228*$S$199*$H228)=0,0,((2.8/(H228*$S$199*$H228))^(1/3)*500/86400))</f>
        <v>0</v>
      </c>
      <c r="N228" s="72" t="s">
        <v>31</v>
      </c>
      <c r="O228" s="73">
        <f>IF((J228*$S$199*$H228)=0,0,((2.8/(J228*$S$199*$J228))^(1/3)*500/86400))</f>
        <v>0</v>
      </c>
      <c r="P228" s="115" t="s">
        <v>248</v>
      </c>
    </row>
    <row r="229" spans="2:16" ht="15.75" x14ac:dyDescent="0.25">
      <c r="B229" s="17"/>
      <c r="C229" s="76" t="s">
        <v>15</v>
      </c>
      <c r="D229" s="77" t="s">
        <v>20</v>
      </c>
      <c r="E229" s="56" t="s">
        <v>233</v>
      </c>
      <c r="F229" s="56" t="s">
        <v>141</v>
      </c>
      <c r="G229" s="59" t="s">
        <v>223</v>
      </c>
      <c r="H229" s="26">
        <v>0.82499999999999996</v>
      </c>
      <c r="I229" s="27" t="s">
        <v>31</v>
      </c>
      <c r="J229" s="27">
        <v>0.88500000000000001</v>
      </c>
      <c r="K229" s="21" t="str">
        <f t="shared" ref="K229:K232" si="155">ROUND((IF(H229&lt;100%,H229*$U$175+$T$175,$R$175)),0)&amp;" til "&amp;ROUND((IF(J229&lt;100%,J229*$U$175+$T$175,$R$175)),0)</f>
        <v>0 til 0</v>
      </c>
      <c r="L229" s="21" t="str">
        <f t="shared" ref="L229:L232" si="156">ROUND(H229*$S$199*$H229,0)&amp;" til "&amp;ROUND(J229*$S$199*$J229,0)</f>
        <v>0 til 0</v>
      </c>
      <c r="M229" s="29">
        <f t="shared" ref="M229:M232" si="157">IF((H229*$S$199*$H229)=0,0,((2.8/(H229*$S$199*$H229))^(1/3)*500/86400))</f>
        <v>0</v>
      </c>
      <c r="N229" s="29" t="s">
        <v>31</v>
      </c>
      <c r="O229" s="28">
        <f t="shared" ref="O229:O232" si="158">IF((J229*$S$199*$H229)=0,0,((2.8/(J229*$S$199*$J229))^(1/3)*500/86400))</f>
        <v>0</v>
      </c>
      <c r="P229" s="112" t="s">
        <v>266</v>
      </c>
    </row>
    <row r="230" spans="2:16" ht="15.75" x14ac:dyDescent="0.25">
      <c r="B230" s="2"/>
      <c r="C230" s="63" t="s">
        <v>16</v>
      </c>
      <c r="D230" s="64" t="s">
        <v>10</v>
      </c>
      <c r="E230" s="93" t="s">
        <v>238</v>
      </c>
      <c r="F230" s="81" t="s">
        <v>22</v>
      </c>
      <c r="G230" s="67">
        <v>22</v>
      </c>
      <c r="H230" s="7">
        <v>0.72499999999999998</v>
      </c>
      <c r="I230" s="25" t="s">
        <v>31</v>
      </c>
      <c r="J230" s="25">
        <v>0.77500000000000002</v>
      </c>
      <c r="K230" s="9" t="str">
        <f t="shared" si="155"/>
        <v>0 til 0</v>
      </c>
      <c r="L230" s="9" t="str">
        <f t="shared" si="156"/>
        <v>0 til 0</v>
      </c>
      <c r="M230" s="30">
        <f t="shared" si="157"/>
        <v>0</v>
      </c>
      <c r="N230" s="30" t="s">
        <v>31</v>
      </c>
      <c r="O230" s="10">
        <f t="shared" si="158"/>
        <v>0</v>
      </c>
      <c r="P230" s="121" t="s">
        <v>267</v>
      </c>
    </row>
    <row r="231" spans="2:16" ht="15.75" x14ac:dyDescent="0.25">
      <c r="B231" s="17"/>
      <c r="C231" s="76" t="s">
        <v>17</v>
      </c>
      <c r="D231" s="77" t="s">
        <v>20</v>
      </c>
      <c r="E231" s="56" t="s">
        <v>242</v>
      </c>
      <c r="F231" s="56" t="s">
        <v>23</v>
      </c>
      <c r="G231" s="59" t="s">
        <v>121</v>
      </c>
      <c r="H231" s="26">
        <v>0.8</v>
      </c>
      <c r="I231" s="27" t="s">
        <v>31</v>
      </c>
      <c r="J231" s="27">
        <v>0.9</v>
      </c>
      <c r="K231" s="21" t="str">
        <f t="shared" si="155"/>
        <v>0 til 0</v>
      </c>
      <c r="L231" s="21" t="str">
        <f t="shared" si="156"/>
        <v>0 til 0</v>
      </c>
      <c r="M231" s="29">
        <f t="shared" si="157"/>
        <v>0</v>
      </c>
      <c r="N231" s="29" t="s">
        <v>31</v>
      </c>
      <c r="O231" s="28">
        <f t="shared" si="158"/>
        <v>0</v>
      </c>
      <c r="P231" s="117" t="s">
        <v>253</v>
      </c>
    </row>
    <row r="232" spans="2:16" ht="15.75" x14ac:dyDescent="0.25">
      <c r="B232" s="2"/>
      <c r="C232" s="63" t="s">
        <v>18</v>
      </c>
      <c r="D232" s="65" t="s">
        <v>25</v>
      </c>
      <c r="E232" s="8"/>
      <c r="F232" s="8"/>
      <c r="G232" s="53"/>
      <c r="H232" s="7">
        <v>0.9</v>
      </c>
      <c r="I232" s="25" t="s">
        <v>31</v>
      </c>
      <c r="J232" s="25">
        <v>0.95</v>
      </c>
      <c r="K232" s="9" t="str">
        <f t="shared" si="155"/>
        <v>0 til 0</v>
      </c>
      <c r="L232" s="9" t="str">
        <f t="shared" si="156"/>
        <v>0 til 0</v>
      </c>
      <c r="M232" s="30">
        <f t="shared" si="157"/>
        <v>0</v>
      </c>
      <c r="N232" s="30" t="s">
        <v>31</v>
      </c>
      <c r="O232" s="10">
        <f t="shared" si="158"/>
        <v>0</v>
      </c>
      <c r="P232" s="121" t="s">
        <v>263</v>
      </c>
    </row>
    <row r="233" spans="2:16" ht="15.75" x14ac:dyDescent="0.25">
      <c r="B233" s="17"/>
      <c r="C233" s="76" t="s">
        <v>19</v>
      </c>
      <c r="D233" s="96" t="s">
        <v>120</v>
      </c>
      <c r="E233" s="78" t="s">
        <v>226</v>
      </c>
      <c r="F233" s="56" t="s">
        <v>22</v>
      </c>
      <c r="G233" s="59" t="s">
        <v>243</v>
      </c>
      <c r="H233" s="26">
        <v>0.77500000000000002</v>
      </c>
      <c r="I233" s="27" t="s">
        <v>31</v>
      </c>
      <c r="J233" s="27">
        <v>0.85</v>
      </c>
      <c r="K233" s="21" t="str">
        <f t="shared" ref="K233:K234" si="159">ROUND((IF(H233&lt;100%,H233*$U$5+$T$5,$R$5)),0)&amp;" til "&amp;ROUND((IF(J233&lt;100%,J233*$U$5+$T$5,$R$5)),0)</f>
        <v>0 til 0</v>
      </c>
      <c r="L233" s="21" t="str">
        <f t="shared" ref="L233:L234" si="160">ROUND(H233*$S$5*$H233,0)&amp;" til "&amp;ROUND(J233*$S$5*$J233,0)</f>
        <v>0 til 0</v>
      </c>
      <c r="M233" s="29">
        <f t="shared" ref="M233:M234" si="161">IF((H233*$S$5*$H233)=0,0,((2.8/(H233*$S$5*$H233))^(1/3)*500/86400))</f>
        <v>0</v>
      </c>
      <c r="N233" s="29" t="s">
        <v>31</v>
      </c>
      <c r="O233" s="28">
        <f t="shared" ref="O233:O234" si="162">IF((J233*$S$5*$H233)=0,0,((2.8/(J233*$S$5*$J233))^(1/3)*500/86400))</f>
        <v>0</v>
      </c>
      <c r="P233" s="117" t="s">
        <v>264</v>
      </c>
    </row>
    <row r="234" spans="2:16" ht="15.75" x14ac:dyDescent="0.25">
      <c r="B234" s="82"/>
      <c r="C234" s="98" t="s">
        <v>24</v>
      </c>
      <c r="D234" s="68" t="s">
        <v>10</v>
      </c>
      <c r="E234" s="99" t="s">
        <v>236</v>
      </c>
      <c r="F234" s="61" t="s">
        <v>22</v>
      </c>
      <c r="G234" s="100" t="s">
        <v>229</v>
      </c>
      <c r="H234" s="74">
        <v>0.7</v>
      </c>
      <c r="I234" s="54" t="s">
        <v>31</v>
      </c>
      <c r="J234" s="54">
        <v>0.77500000000000002</v>
      </c>
      <c r="K234" s="15" t="str">
        <f t="shared" si="159"/>
        <v>0 til 0</v>
      </c>
      <c r="L234" s="15" t="str">
        <f t="shared" si="160"/>
        <v>0 til 0</v>
      </c>
      <c r="M234" s="55">
        <f t="shared" si="161"/>
        <v>0</v>
      </c>
      <c r="N234" s="55" t="s">
        <v>31</v>
      </c>
      <c r="O234" s="31">
        <f t="shared" si="162"/>
        <v>0</v>
      </c>
      <c r="P234" s="122" t="s">
        <v>265</v>
      </c>
    </row>
  </sheetData>
  <mergeCells count="21">
    <mergeCell ref="R200:R201"/>
    <mergeCell ref="S200:S201"/>
    <mergeCell ref="T200:T205"/>
    <mergeCell ref="U200:U205"/>
    <mergeCell ref="S176:S177"/>
    <mergeCell ref="U176:U181"/>
    <mergeCell ref="R176:R177"/>
    <mergeCell ref="T176:T181"/>
    <mergeCell ref="D3:G3"/>
    <mergeCell ref="D4:G4"/>
    <mergeCell ref="H4:O4"/>
    <mergeCell ref="H5:J5"/>
    <mergeCell ref="M5:O5"/>
    <mergeCell ref="S45:S46"/>
    <mergeCell ref="U45:U51"/>
    <mergeCell ref="R45:R46"/>
    <mergeCell ref="T45:T51"/>
    <mergeCell ref="R6:R7"/>
    <mergeCell ref="S6:S7"/>
    <mergeCell ref="T6:T11"/>
    <mergeCell ref="U6:U11"/>
  </mergeCells>
  <phoneticPr fontId="12" type="noConversion"/>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0AA9EB39C98D74AA249C92ED1CDBE51" ma:contentTypeVersion="13" ma:contentTypeDescription="Opret et nyt dokument." ma:contentTypeScope="" ma:versionID="c9e16672cc7445a597bcc2990b63d11c">
  <xsd:schema xmlns:xsd="http://www.w3.org/2001/XMLSchema" xmlns:xs="http://www.w3.org/2001/XMLSchema" xmlns:p="http://schemas.microsoft.com/office/2006/metadata/properties" xmlns:ns3="19e50bb4-0c1d-411f-9cf2-5ba2432b7c08" xmlns:ns4="0785913c-27ef-4905-9111-852e403b67f6" targetNamespace="http://schemas.microsoft.com/office/2006/metadata/properties" ma:root="true" ma:fieldsID="d3c88555c679efe700714664dac02cab" ns3:_="" ns4:_="">
    <xsd:import namespace="19e50bb4-0c1d-411f-9cf2-5ba2432b7c08"/>
    <xsd:import namespace="0785913c-27ef-4905-9111-852e403b67f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e50bb4-0c1d-411f-9cf2-5ba2432b7c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85913c-27ef-4905-9111-852e403b67f6"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t med detaljer" ma:internalName="SharedWithDetails" ma:readOnly="true">
      <xsd:simpleType>
        <xsd:restriction base="dms:Note">
          <xsd:maxLength value="255"/>
        </xsd:restriction>
      </xsd:simpleType>
    </xsd:element>
    <xsd:element name="SharingHintHash" ma:index="18"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1FE89A-BE5F-4C3A-87C3-807483AFEAC0}">
  <ds:schemaRefs>
    <ds:schemaRef ds:uri="http://schemas.microsoft.com/sharepoint/v3/contenttype/forms"/>
  </ds:schemaRefs>
</ds:datastoreItem>
</file>

<file path=customXml/itemProps2.xml><?xml version="1.0" encoding="utf-8"?>
<ds:datastoreItem xmlns:ds="http://schemas.openxmlformats.org/officeDocument/2006/customXml" ds:itemID="{0A86B76D-8A83-49A3-81A3-D58E327FB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e50bb4-0c1d-411f-9cf2-5ba2432b7c08"/>
    <ds:schemaRef ds:uri="0785913c-27ef-4905-9111-852e403b67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4918A4-3AC0-472E-8861-09E6ADFDACFA}">
  <ds:schemaRefs>
    <ds:schemaRef ds:uri="19e50bb4-0c1d-411f-9cf2-5ba2432b7c08"/>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0785913c-27ef-4905-9111-852e403b67f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LÆS</vt:lpstr>
      <vt:lpstr>Opvarmningsprotokol</vt:lpstr>
      <vt:lpstr>Program 6x pr. uge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 Søgaard</dc:creator>
  <cp:lastModifiedBy>Ole Søgaard</cp:lastModifiedBy>
  <dcterms:created xsi:type="dcterms:W3CDTF">2020-01-14T07:39:24Z</dcterms:created>
  <dcterms:modified xsi:type="dcterms:W3CDTF">2021-10-19T11:43:04Z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0x01010050AA9EB39C98D74AA249C92ED1CDBE51</vt:lpwstr>
  </property>
</Properties>
</file>